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3305" yWindow="65446" windowWidth="15480" windowHeight="12840" tabRatio="784" activeTab="0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в группе В</t>
        </r>
      </text>
    </comment>
    <comment ref="G4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G2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2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4" authorId="0">
      <text>
        <r>
          <rPr>
            <b/>
            <sz val="9"/>
            <rFont val="Tahoma"/>
            <family val="2"/>
          </rPr>
          <t>в группе В</t>
        </r>
      </text>
    </comment>
    <comment ref="G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в группе В</t>
        </r>
      </text>
    </comment>
    <comment ref="G6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3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в группе В</t>
        </r>
      </text>
    </comment>
    <comment ref="G4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4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28" authorId="0">
      <text>
        <r>
          <rPr>
            <b/>
            <sz val="9"/>
            <rFont val="Tahoma"/>
            <family val="2"/>
          </rPr>
          <t>в группе В</t>
        </r>
      </text>
    </comment>
    <comment ref="G2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34" authorId="0">
      <text>
        <r>
          <rPr>
            <b/>
            <sz val="9"/>
            <rFont val="Tahoma"/>
            <family val="2"/>
          </rPr>
          <t>в группе В</t>
        </r>
      </text>
    </comment>
    <comment ref="G3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в группе В</t>
        </r>
      </text>
    </comment>
    <comment ref="G4" authorId="0">
      <text>
        <r>
          <rPr>
            <b/>
            <sz val="9"/>
            <rFont val="Tahoma"/>
            <family val="2"/>
          </rPr>
          <t>в группе В</t>
        </r>
      </text>
    </comment>
    <comment ref="D23" authorId="0">
      <text>
        <r>
          <rPr>
            <b/>
            <sz val="9"/>
            <rFont val="Tahoma"/>
            <family val="2"/>
          </rPr>
          <t>в группе В</t>
        </r>
      </text>
    </comment>
    <comment ref="G23" authorId="0">
      <text>
        <r>
          <rPr>
            <b/>
            <sz val="9"/>
            <rFont val="Tahoma"/>
            <family val="2"/>
          </rPr>
          <t>в группе В</t>
        </r>
      </text>
    </comment>
    <comment ref="D20" authorId="0">
      <text>
        <r>
          <rPr>
            <b/>
            <sz val="9"/>
            <rFont val="Tahoma"/>
            <family val="2"/>
          </rPr>
          <t>в группе В</t>
        </r>
      </text>
    </comment>
    <comment ref="G2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8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в группе В</t>
        </r>
      </text>
    </comment>
    <comment ref="G6" authorId="0">
      <text>
        <r>
          <rPr>
            <b/>
            <sz val="9"/>
            <rFont val="Tahoma"/>
            <family val="2"/>
          </rPr>
          <t>в группе В</t>
        </r>
      </text>
    </comment>
    <comment ref="D36" authorId="0">
      <text>
        <r>
          <rPr>
            <b/>
            <sz val="9"/>
            <rFont val="Tahoma"/>
            <family val="2"/>
          </rPr>
          <t>в группе В</t>
        </r>
      </text>
    </comment>
    <comment ref="G36" authorId="0">
      <text>
        <r>
          <rPr>
            <b/>
            <sz val="9"/>
            <rFont val="Tahoma"/>
            <family val="2"/>
          </rPr>
          <t>в группе В</t>
        </r>
      </text>
    </comment>
    <comment ref="G22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D30" authorId="0">
      <text>
        <r>
          <rPr>
            <b/>
            <sz val="9"/>
            <rFont val="Tahoma"/>
            <family val="2"/>
          </rPr>
          <t>в группе В</t>
        </r>
      </text>
    </comment>
    <comment ref="G3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27" authorId="0">
      <text>
        <r>
          <rPr>
            <b/>
            <sz val="9"/>
            <rFont val="Tahoma"/>
            <family val="2"/>
          </rPr>
          <t>в группе В</t>
        </r>
      </text>
    </comment>
    <comment ref="G27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5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G4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sharedStrings.xml><?xml version="1.0" encoding="utf-8"?>
<sst xmlns="http://schemas.openxmlformats.org/spreadsheetml/2006/main" count="363" uniqueCount="193">
  <si>
    <t>Башмаков Александр Сирия Вячеслав</t>
  </si>
  <si>
    <t>1996      1996</t>
  </si>
  <si>
    <t>Место в ТР</t>
  </si>
  <si>
    <t>Фамилия    Имя</t>
  </si>
  <si>
    <t>место</t>
  </si>
  <si>
    <t>очки</t>
  </si>
  <si>
    <t>Шклярук Николай  Михайлов Игорь</t>
  </si>
  <si>
    <t>Маймистов Сергей</t>
  </si>
  <si>
    <t>Гоголев Дмитрий</t>
  </si>
  <si>
    <t>Инкин Никита</t>
  </si>
  <si>
    <t>Казанцев Никита</t>
  </si>
  <si>
    <t>Власова Ксения</t>
  </si>
  <si>
    <t>Игнатьева Мария</t>
  </si>
  <si>
    <t>Бедоева Арина</t>
  </si>
  <si>
    <t>Вохтомина Ирина</t>
  </si>
  <si>
    <t>Деревянко Наталья</t>
  </si>
  <si>
    <t>Ларионова Ксения</t>
  </si>
  <si>
    <t>Попыхова Наталья</t>
  </si>
  <si>
    <t>Сироткин Антон</t>
  </si>
  <si>
    <t>Баранов Николай</t>
  </si>
  <si>
    <t>Михайлов Игорь</t>
  </si>
  <si>
    <t>Козич Владимир</t>
  </si>
  <si>
    <t>Котов Павел</t>
  </si>
  <si>
    <t>Бояркин Даниил</t>
  </si>
  <si>
    <t>Малышев Роман</t>
  </si>
  <si>
    <t>Шклярук Николай</t>
  </si>
  <si>
    <t>Иванов Михаил</t>
  </si>
  <si>
    <t>место в МС</t>
  </si>
  <si>
    <t>место среди РС</t>
  </si>
  <si>
    <t>год  рожд.</t>
  </si>
  <si>
    <t>Ильюхина Полина</t>
  </si>
  <si>
    <t>Миназова Алсу</t>
  </si>
  <si>
    <t>Пешкова Валерия</t>
  </si>
  <si>
    <t>Крылова Ксения</t>
  </si>
  <si>
    <t>Дегтярев Андрей</t>
  </si>
  <si>
    <t>Лазарев Александр</t>
  </si>
  <si>
    <t>Савицкий Александр</t>
  </si>
  <si>
    <t>Беляков Алексей</t>
  </si>
  <si>
    <t>Изюмов Игорь</t>
  </si>
  <si>
    <t>Круглов Михаил</t>
  </si>
  <si>
    <t>DNF</t>
  </si>
  <si>
    <t>Шайдурова Дарья</t>
  </si>
  <si>
    <t>Гатаулин Альберт</t>
  </si>
  <si>
    <t>Шаматонов Павел</t>
  </si>
  <si>
    <t>Лабанов Сергей</t>
  </si>
  <si>
    <t>Зубов Дмитрий</t>
  </si>
  <si>
    <t>Самохин Вячеслав</t>
  </si>
  <si>
    <t>Костюченко Сергей</t>
  </si>
  <si>
    <t>Козырева Анастасия</t>
  </si>
  <si>
    <t>Комков Сергей        Котов Павел</t>
  </si>
  <si>
    <t>Гладких Илья</t>
  </si>
  <si>
    <t>Бурдин Павел</t>
  </si>
  <si>
    <t>Плеханов Матвей</t>
  </si>
  <si>
    <t>Матвеев Матвей</t>
  </si>
  <si>
    <t>Гончаров Сергей</t>
  </si>
  <si>
    <t>Лебедев Денис</t>
  </si>
  <si>
    <t>Боровков Дмитрий</t>
  </si>
  <si>
    <t>1998      1998</t>
  </si>
  <si>
    <t>Кубок России 18.05.2013</t>
  </si>
  <si>
    <t>Кубок России 17.05.2013</t>
  </si>
  <si>
    <t>-</t>
  </si>
  <si>
    <t>Тузов Андрей</t>
  </si>
  <si>
    <t>Мельников Павел    Мельников Александр</t>
  </si>
  <si>
    <t>Шарый Александр</t>
  </si>
  <si>
    <t>Писцов Даниил</t>
  </si>
  <si>
    <t>Белкин Кирилл</t>
  </si>
  <si>
    <t>Чук Максим</t>
  </si>
  <si>
    <t>1998       1998</t>
  </si>
  <si>
    <t>Аникин Михаил</t>
  </si>
  <si>
    <t>Ахмадуллин Тимур</t>
  </si>
  <si>
    <t>Беспалов Дмитрий</t>
  </si>
  <si>
    <t>Букреев Борис</t>
  </si>
  <si>
    <t>Зиганшин Ильсур</t>
  </si>
  <si>
    <t>Ильин Иван</t>
  </si>
  <si>
    <t>Комков Сергей</t>
  </si>
  <si>
    <t>Кудрявцев Даниил</t>
  </si>
  <si>
    <t>Мельников Павел</t>
  </si>
  <si>
    <t>Сабитов Тимур</t>
  </si>
  <si>
    <t>Сергеев Максим</t>
  </si>
  <si>
    <t>Смирнов Андрей</t>
  </si>
  <si>
    <t>Спиридонов Владимир</t>
  </si>
  <si>
    <t>Хасанов Ильяс</t>
  </si>
  <si>
    <t>DNS</t>
  </si>
  <si>
    <t>Аникин Михаил
Костюченко Сергей</t>
  </si>
  <si>
    <t>1996
1997</t>
  </si>
  <si>
    <t>Анохина Диана</t>
  </si>
  <si>
    <t>Пучнина Вероника</t>
  </si>
  <si>
    <t>Стороженко Ольга</t>
  </si>
  <si>
    <t>Алиева Эльвира</t>
  </si>
  <si>
    <t>Полянских Максим</t>
  </si>
  <si>
    <t>Буйнов Александр</t>
  </si>
  <si>
    <t>Клевлеев Анвар</t>
  </si>
  <si>
    <t>Меновщиков Виктор</t>
  </si>
  <si>
    <t>Кубасов Михаил</t>
  </si>
  <si>
    <t>Мельников Александр</t>
  </si>
  <si>
    <t>Рудяшкин Сергей</t>
  </si>
  <si>
    <t>Липтовский слалом 20.04.2013</t>
  </si>
  <si>
    <t>Липтовский слалом 21.04.2013</t>
  </si>
  <si>
    <t>Молоков Артём</t>
  </si>
  <si>
    <t>Бродилов Максим</t>
  </si>
  <si>
    <t>Вилкин Михаил</t>
  </si>
  <si>
    <t>Новоселов Макар</t>
  </si>
  <si>
    <t>Ушаков Кирилл</t>
  </si>
  <si>
    <t>Шичкин Александр</t>
  </si>
  <si>
    <t>Текущий рейтинг (без одного)</t>
  </si>
  <si>
    <t>Неумоин Георгий</t>
  </si>
  <si>
    <t>Горомлев Данил</t>
  </si>
  <si>
    <t>Галанин Алексей</t>
  </si>
  <si>
    <t>Поспелов Андрей</t>
  </si>
  <si>
    <t>Смирнов Николай</t>
  </si>
  <si>
    <t>Каниболоцкий Валерий</t>
  </si>
  <si>
    <t>Рашев Александр</t>
  </si>
  <si>
    <t>Стафеев Игорь</t>
  </si>
  <si>
    <t>Идильгужин Тимур</t>
  </si>
  <si>
    <t>Эфрос Дмитрий</t>
  </si>
  <si>
    <t>Ковшов Никита</t>
  </si>
  <si>
    <t>Прохоцкий Артем</t>
  </si>
  <si>
    <t>Брейтор Глеб</t>
  </si>
  <si>
    <t>Зинатуллин Данила</t>
  </si>
  <si>
    <t>Рыбьяков Иван</t>
  </si>
  <si>
    <t>Стратула Иван</t>
  </si>
  <si>
    <t>Ковалев Никита</t>
  </si>
  <si>
    <t>Матвеев Никита</t>
  </si>
  <si>
    <t>Гизатуллин Михаил</t>
  </si>
  <si>
    <t>Рогалевич Даниил</t>
  </si>
  <si>
    <t>Берсенев Роман</t>
  </si>
  <si>
    <t>Петров Игорь</t>
  </si>
  <si>
    <t>Ванин Константин</t>
  </si>
  <si>
    <t>Иванов Евгений</t>
  </si>
  <si>
    <t>Лабасов Дмитрий</t>
  </si>
  <si>
    <t>Медведчук Вячеслав</t>
  </si>
  <si>
    <t>Пухаев Юрий</t>
  </si>
  <si>
    <t>Некрасов Тимофей</t>
  </si>
  <si>
    <t>Каниболоцкий Даниил</t>
  </si>
  <si>
    <t>Бояркин Данил             Храмцов Дмитрий</t>
  </si>
  <si>
    <t>1998       1999</t>
  </si>
  <si>
    <t>Сироткин Антон             Буйнов Александр</t>
  </si>
  <si>
    <t>Баранов Николай             Шарый Александр</t>
  </si>
  <si>
    <t>1997       1996</t>
  </si>
  <si>
    <t>Горбачёв Владислав
Самохин Вячеслав</t>
  </si>
  <si>
    <t>1999
1998</t>
  </si>
  <si>
    <t>Смирнов Тимур
Овчинников Илья</t>
  </si>
  <si>
    <t>Бурдин Павел
Матвеев Никита</t>
  </si>
  <si>
    <t>1998
1998</t>
  </si>
  <si>
    <t>Горомлев Данил
Терин Артем</t>
  </si>
  <si>
    <t>Зинатуллин Данила
Идильгужин Тимур</t>
  </si>
  <si>
    <t>Гладких Илья
Копалин Алексей</t>
  </si>
  <si>
    <t>1998
1996</t>
  </si>
  <si>
    <t>Чувилова Екатерина</t>
  </si>
  <si>
    <t>Подобряева Евдокия</t>
  </si>
  <si>
    <t>Герасимова Настасья</t>
  </si>
  <si>
    <t>Трухина Юлия</t>
  </si>
  <si>
    <t>Пустынникова Александра</t>
  </si>
  <si>
    <t>Семенец Александра</t>
  </si>
  <si>
    <t>Жукова Анна</t>
  </si>
  <si>
    <t>Иванченко Екатерина</t>
  </si>
  <si>
    <t>Попова Виктория</t>
  </si>
  <si>
    <t>Томилова Влада</t>
  </si>
  <si>
    <t>Моляренко Валерия</t>
  </si>
  <si>
    <t>Гоголева Алена</t>
  </si>
  <si>
    <t>Кокорева Екатерина</t>
  </si>
  <si>
    <t>Котова Софья</t>
  </si>
  <si>
    <t>Маёрова Юлия</t>
  </si>
  <si>
    <t>Гокоева Лиза</t>
  </si>
  <si>
    <t>Семенцова Мария</t>
  </si>
  <si>
    <t>Папуш Светлана</t>
  </si>
  <si>
    <t>Бигулаева Дана</t>
  </si>
  <si>
    <t>Копалин Алексей</t>
  </si>
  <si>
    <t>Гвоздев Олег</t>
  </si>
  <si>
    <t>Терин Артем</t>
  </si>
  <si>
    <t>Храмцов Дмитрий</t>
  </si>
  <si>
    <t>Морозов Данил</t>
  </si>
  <si>
    <t>Музыченко Николай</t>
  </si>
  <si>
    <t>Липихин Даниил</t>
  </si>
  <si>
    <t>Башмаков Александр</t>
  </si>
  <si>
    <t>Михайлов Сергей</t>
  </si>
  <si>
    <t>Войналович Евгений</t>
  </si>
  <si>
    <t>Манушкин Дмитрий</t>
  </si>
  <si>
    <t>Смирнов Тимур</t>
  </si>
  <si>
    <t>Овчинников Илья</t>
  </si>
  <si>
    <t>Горбачёв Владислав</t>
  </si>
  <si>
    <t>Михалевич Анна</t>
  </si>
  <si>
    <t>Шафранская Ирина</t>
  </si>
  <si>
    <t>Первенство России до 24 лет 25.08.2013</t>
  </si>
  <si>
    <t>Первенство России до 19 лет 18.08.2013</t>
  </si>
  <si>
    <t>Гусев Андрей</t>
  </si>
  <si>
    <t>Федосов Вячеслав</t>
  </si>
  <si>
    <r>
      <t xml:space="preserve">ЮНОШЕСКИЙ  РЕЙТИНГ   в классе С1Ж  на  </t>
    </r>
    <r>
      <rPr>
        <sz val="14"/>
        <rFont val="Times New Roman"/>
        <family val="1"/>
      </rPr>
      <t>26.08.2013</t>
    </r>
  </si>
  <si>
    <t>ЮНОШЕСКИЙ  РЕЙТИНГ   в классе К1М  на  26.08.2013</t>
  </si>
  <si>
    <t>ЮНОШЕСКИЙ    РЕЙТИНГ   в классе С2  на   26.08.2013</t>
  </si>
  <si>
    <t>ЮНОШЕСКИЙ  РЕЙТИНГ   в классе К1Ж  на  26.08.2013</t>
  </si>
  <si>
    <t>ЮНОШЕСКИЙ  РЕЙТИНГ   в классе С1М  на  26.08.2013</t>
  </si>
  <si>
    <t>суммарный  рейинг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</si>
</sst>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9"/>
      <name val="Tahoma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0"/>
      <color theme="9" tint="-0.4999699890613556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45" fillId="0" borderId="24" xfId="0" applyFont="1" applyBorder="1" applyAlignment="1">
      <alignment horizontal="right"/>
    </xf>
    <xf numFmtId="0" fontId="45" fillId="0" borderId="25" xfId="0" applyFont="1" applyBorder="1" applyAlignment="1">
      <alignment horizontal="right"/>
    </xf>
    <xf numFmtId="0" fontId="45" fillId="0" borderId="25" xfId="0" applyFont="1" applyBorder="1" applyAlignment="1">
      <alignment horizontal="right" vertical="center"/>
    </xf>
    <xf numFmtId="0" fontId="45" fillId="0" borderId="26" xfId="0" applyFont="1" applyBorder="1" applyAlignment="1">
      <alignment horizontal="right"/>
    </xf>
    <xf numFmtId="0" fontId="3" fillId="34" borderId="21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left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3" fillId="37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 wrapText="1"/>
    </xf>
    <xf numFmtId="49" fontId="3" fillId="36" borderId="26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1" fontId="2" fillId="37" borderId="32" xfId="0" applyNumberFormat="1" applyFont="1" applyFill="1" applyBorder="1" applyAlignment="1">
      <alignment horizontal="center" vertical="center" wrapText="1"/>
    </xf>
    <xf numFmtId="1" fontId="2" fillId="36" borderId="32" xfId="0" applyNumberFormat="1" applyFont="1" applyFill="1" applyBorder="1" applyAlignment="1">
      <alignment horizontal="center" vertical="center" wrapText="1"/>
    </xf>
    <xf numFmtId="1" fontId="2" fillId="36" borderId="32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vertical="center"/>
    </xf>
    <xf numFmtId="49" fontId="3" fillId="36" borderId="18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34" borderId="23" xfId="0" applyFont="1" applyFill="1" applyBorder="1" applyAlignment="1">
      <alignment horizontal="center" vertical="center" wrapText="1"/>
    </xf>
    <xf numFmtId="0" fontId="3" fillId="37" borderId="23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 wrapText="1"/>
    </xf>
    <xf numFmtId="0" fontId="45" fillId="0" borderId="35" xfId="0" applyFont="1" applyBorder="1" applyAlignment="1">
      <alignment horizontal="right"/>
    </xf>
    <xf numFmtId="0" fontId="45" fillId="0" borderId="28" xfId="0" applyFont="1" applyBorder="1" applyAlignment="1">
      <alignment horizontal="right"/>
    </xf>
    <xf numFmtId="0" fontId="3" fillId="34" borderId="36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/>
    </xf>
    <xf numFmtId="0" fontId="2" fillId="34" borderId="37" xfId="0" applyFont="1" applyFill="1" applyBorder="1" applyAlignment="1">
      <alignment horizontal="right"/>
    </xf>
    <xf numFmtId="0" fontId="2" fillId="34" borderId="37" xfId="0" applyFont="1" applyFill="1" applyBorder="1" applyAlignment="1">
      <alignment/>
    </xf>
    <xf numFmtId="0" fontId="2" fillId="34" borderId="38" xfId="0" applyFont="1" applyFill="1" applyBorder="1" applyAlignment="1">
      <alignment horizontal="right"/>
    </xf>
    <xf numFmtId="0" fontId="46" fillId="36" borderId="39" xfId="0" applyFont="1" applyFill="1" applyBorder="1" applyAlignment="1">
      <alignment horizontal="center" vertical="center"/>
    </xf>
    <xf numFmtId="0" fontId="45" fillId="0" borderId="38" xfId="0" applyFont="1" applyBorder="1" applyAlignment="1">
      <alignment horizontal="right" vertical="center"/>
    </xf>
    <xf numFmtId="0" fontId="46" fillId="36" borderId="21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6" fillId="36" borderId="25" xfId="0" applyFont="1" applyFill="1" applyBorder="1" applyAlignment="1">
      <alignment horizontal="right" vertical="center"/>
    </xf>
    <xf numFmtId="0" fontId="46" fillId="0" borderId="21" xfId="0" applyFont="1" applyBorder="1" applyAlignment="1">
      <alignment horizontal="center" vertical="center"/>
    </xf>
    <xf numFmtId="0" fontId="45" fillId="36" borderId="25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center" vertical="center" wrapText="1"/>
    </xf>
    <xf numFmtId="0" fontId="46" fillId="36" borderId="19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2" xfId="0" applyFont="1" applyFill="1" applyBorder="1" applyAlignment="1">
      <alignment vertical="center" wrapText="1"/>
    </xf>
    <xf numFmtId="0" fontId="46" fillId="0" borderId="39" xfId="0" applyFont="1" applyBorder="1" applyAlignment="1">
      <alignment horizontal="center" vertical="center"/>
    </xf>
    <xf numFmtId="0" fontId="46" fillId="36" borderId="3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right"/>
    </xf>
    <xf numFmtId="0" fontId="46" fillId="0" borderId="37" xfId="0" applyFon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1" fontId="2" fillId="36" borderId="12" xfId="0" applyNumberFormat="1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1" fontId="2" fillId="36" borderId="26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1" fontId="2" fillId="36" borderId="18" xfId="0" applyNumberFormat="1" applyFont="1" applyFill="1" applyBorder="1" applyAlignment="1">
      <alignment horizontal="left" vertical="center" wrapText="1"/>
    </xf>
    <xf numFmtId="1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45" fillId="0" borderId="32" xfId="0" applyFont="1" applyBorder="1" applyAlignment="1">
      <alignment horizontal="right"/>
    </xf>
    <xf numFmtId="0" fontId="3" fillId="36" borderId="36" xfId="0" applyFont="1" applyFill="1" applyBorder="1" applyAlignment="1">
      <alignment horizontal="center" vertical="center" wrapText="1"/>
    </xf>
    <xf numFmtId="0" fontId="6" fillId="36" borderId="38" xfId="0" applyFont="1" applyFill="1" applyBorder="1" applyAlignment="1">
      <alignment horizontal="right" vertical="center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8" borderId="21" xfId="0" applyFont="1" applyFill="1" applyBorder="1" applyAlignment="1">
      <alignment horizontal="center" vertical="center" wrapText="1"/>
    </xf>
    <xf numFmtId="0" fontId="46" fillId="36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vertical="center" wrapText="1"/>
    </xf>
    <xf numFmtId="0" fontId="45" fillId="0" borderId="22" xfId="0" applyFont="1" applyBorder="1" applyAlignment="1">
      <alignment horizontal="right"/>
    </xf>
    <xf numFmtId="0" fontId="3" fillId="0" borderId="51" xfId="0" applyFont="1" applyFill="1" applyBorder="1" applyAlignment="1">
      <alignment horizontal="center" vertical="center" wrapText="1"/>
    </xf>
    <xf numFmtId="0" fontId="45" fillId="0" borderId="52" xfId="0" applyFont="1" applyBorder="1" applyAlignment="1">
      <alignment horizontal="right"/>
    </xf>
    <xf numFmtId="0" fontId="2" fillId="34" borderId="19" xfId="0" applyFont="1" applyFill="1" applyBorder="1" applyAlignment="1">
      <alignment/>
    </xf>
    <xf numFmtId="0" fontId="45" fillId="0" borderId="45" xfId="0" applyFont="1" applyBorder="1" applyAlignment="1">
      <alignment horizontal="right"/>
    </xf>
    <xf numFmtId="0" fontId="45" fillId="0" borderId="37" xfId="0" applyFont="1" applyBorder="1" applyAlignment="1">
      <alignment horizontal="right"/>
    </xf>
    <xf numFmtId="0" fontId="2" fillId="34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right" vertical="center"/>
    </xf>
    <xf numFmtId="0" fontId="45" fillId="0" borderId="16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6" fillId="36" borderId="26" xfId="0" applyFont="1" applyFill="1" applyBorder="1" applyAlignment="1">
      <alignment horizontal="right" vertical="center"/>
    </xf>
    <xf numFmtId="0" fontId="3" fillId="34" borderId="20" xfId="0" applyFont="1" applyFill="1" applyBorder="1" applyAlignment="1">
      <alignment horizontal="center" vertical="center" wrapText="1"/>
    </xf>
    <xf numFmtId="0" fontId="46" fillId="35" borderId="21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right" vertical="center"/>
    </xf>
    <xf numFmtId="0" fontId="3" fillId="35" borderId="21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wrapText="1"/>
    </xf>
    <xf numFmtId="0" fontId="46" fillId="35" borderId="19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wrapText="1"/>
    </xf>
    <xf numFmtId="0" fontId="47" fillId="35" borderId="20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right" vertical="center"/>
    </xf>
    <xf numFmtId="0" fontId="6" fillId="34" borderId="26" xfId="0" applyFont="1" applyFill="1" applyBorder="1" applyAlignment="1">
      <alignment horizontal="right" vertical="center"/>
    </xf>
    <xf numFmtId="0" fontId="6" fillId="34" borderId="33" xfId="0" applyFont="1" applyFill="1" applyBorder="1" applyAlignment="1">
      <alignment horizontal="right" vertical="center"/>
    </xf>
    <xf numFmtId="0" fontId="2" fillId="35" borderId="40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right" vertical="center" wrapText="1"/>
    </xf>
    <xf numFmtId="0" fontId="2" fillId="37" borderId="23" xfId="0" applyFont="1" applyFill="1" applyBorder="1" applyAlignment="1">
      <alignment horizontal="center" vertical="center"/>
    </xf>
    <xf numFmtId="0" fontId="2" fillId="37" borderId="4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right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46" fillId="37" borderId="51" xfId="0" applyFont="1" applyFill="1" applyBorder="1" applyAlignment="1">
      <alignment horizontal="center" vertical="center"/>
    </xf>
    <xf numFmtId="0" fontId="46" fillId="37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right"/>
    </xf>
    <xf numFmtId="0" fontId="4" fillId="0" borderId="53" xfId="0" applyNumberFormat="1" applyFont="1" applyFill="1" applyBorder="1" applyAlignment="1">
      <alignment horizontal="center" vertical="center"/>
    </xf>
    <xf numFmtId="0" fontId="6" fillId="36" borderId="37" xfId="0" applyFont="1" applyFill="1" applyBorder="1" applyAlignment="1">
      <alignment horizontal="right" vertical="center"/>
    </xf>
    <xf numFmtId="0" fontId="6" fillId="35" borderId="37" xfId="0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right" vertical="center"/>
    </xf>
    <xf numFmtId="0" fontId="3" fillId="33" borderId="45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37" borderId="18" xfId="0" applyNumberFormat="1" applyFont="1" applyFill="1" applyBorder="1" applyAlignment="1">
      <alignment horizontal="center" vertical="center" wrapText="1"/>
    </xf>
    <xf numFmtId="0" fontId="45" fillId="0" borderId="54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right" vertical="center"/>
    </xf>
    <xf numFmtId="0" fontId="3" fillId="35" borderId="2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46" fillId="0" borderId="20" xfId="0" applyFont="1" applyBorder="1" applyAlignment="1">
      <alignment horizontal="center"/>
    </xf>
    <xf numFmtId="0" fontId="6" fillId="36" borderId="33" xfId="0" applyFont="1" applyFill="1" applyBorder="1" applyAlignment="1">
      <alignment horizontal="right" vertical="center"/>
    </xf>
    <xf numFmtId="0" fontId="2" fillId="37" borderId="23" xfId="0" applyFont="1" applyFill="1" applyBorder="1" applyAlignment="1">
      <alignment horizontal="center" vertical="center" wrapText="1"/>
    </xf>
    <xf numFmtId="49" fontId="3" fillId="36" borderId="55" xfId="0" applyNumberFormat="1" applyFont="1" applyFill="1" applyBorder="1" applyAlignment="1">
      <alignment horizontal="left" vertical="center" wrapText="1"/>
    </xf>
    <xf numFmtId="49" fontId="3" fillId="36" borderId="56" xfId="0" applyNumberFormat="1" applyFont="1" applyFill="1" applyBorder="1" applyAlignment="1">
      <alignment horizontal="center" vertical="center" wrapText="1"/>
    </xf>
    <xf numFmtId="0" fontId="3" fillId="38" borderId="41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0" fontId="6" fillId="35" borderId="38" xfId="0" applyFont="1" applyFill="1" applyBorder="1" applyAlignment="1">
      <alignment horizontal="right" vertical="center"/>
    </xf>
    <xf numFmtId="0" fontId="45" fillId="0" borderId="35" xfId="0" applyFont="1" applyBorder="1" applyAlignment="1">
      <alignment horizontal="right" vertical="center"/>
    </xf>
    <xf numFmtId="0" fontId="45" fillId="0" borderId="24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right" vertical="center"/>
    </xf>
    <xf numFmtId="0" fontId="46" fillId="36" borderId="22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1" fontId="2" fillId="36" borderId="26" xfId="0" applyNumberFormat="1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right" vertical="center"/>
    </xf>
    <xf numFmtId="0" fontId="46" fillId="0" borderId="25" xfId="0" applyFont="1" applyBorder="1" applyAlignment="1">
      <alignment horizontal="right"/>
    </xf>
    <xf numFmtId="0" fontId="3" fillId="35" borderId="25" xfId="0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right" vertical="center"/>
    </xf>
    <xf numFmtId="0" fontId="46" fillId="36" borderId="37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right" vertical="center" wrapText="1"/>
    </xf>
    <xf numFmtId="0" fontId="2" fillId="35" borderId="23" xfId="0" applyFont="1" applyFill="1" applyBorder="1" applyAlignment="1">
      <alignment horizontal="right" vertical="center" wrapText="1"/>
    </xf>
    <xf numFmtId="0" fontId="46" fillId="35" borderId="24" xfId="0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 vertical="center"/>
    </xf>
    <xf numFmtId="0" fontId="46" fillId="35" borderId="26" xfId="0" applyFont="1" applyFill="1" applyBorder="1" applyAlignment="1">
      <alignment horizontal="right"/>
    </xf>
    <xf numFmtId="0" fontId="46" fillId="35" borderId="33" xfId="0" applyFont="1" applyFill="1" applyBorder="1" applyAlignment="1">
      <alignment horizontal="right"/>
    </xf>
    <xf numFmtId="0" fontId="46" fillId="35" borderId="10" xfId="0" applyFont="1" applyFill="1" applyBorder="1" applyAlignment="1">
      <alignment horizontal="right"/>
    </xf>
    <xf numFmtId="0" fontId="46" fillId="0" borderId="20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right" vertical="center" wrapText="1"/>
    </xf>
    <xf numFmtId="0" fontId="3" fillId="34" borderId="42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/>
    </xf>
    <xf numFmtId="0" fontId="46" fillId="35" borderId="24" xfId="0" applyFont="1" applyFill="1" applyBorder="1" applyAlignment="1">
      <alignment horizontal="right" vertical="center"/>
    </xf>
    <xf numFmtId="0" fontId="3" fillId="35" borderId="38" xfId="0" applyFont="1" applyFill="1" applyBorder="1" applyAlignment="1">
      <alignment horizontal="right" vertical="center"/>
    </xf>
    <xf numFmtId="0" fontId="45" fillId="0" borderId="24" xfId="0" applyFont="1" applyFill="1" applyBorder="1" applyAlignment="1">
      <alignment horizontal="right"/>
    </xf>
    <xf numFmtId="0" fontId="46" fillId="0" borderId="38" xfId="0" applyFont="1" applyBorder="1" applyAlignment="1">
      <alignment horizontal="right"/>
    </xf>
    <xf numFmtId="1" fontId="2" fillId="0" borderId="18" xfId="0" applyNumberFormat="1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horizontal="right"/>
    </xf>
    <xf numFmtId="0" fontId="49" fillId="37" borderId="23" xfId="0" applyFont="1" applyFill="1" applyBorder="1" applyAlignment="1">
      <alignment horizontal="center" vertical="center"/>
    </xf>
    <xf numFmtId="0" fontId="49" fillId="37" borderId="20" xfId="0" applyFont="1" applyFill="1" applyBorder="1" applyAlignment="1">
      <alignment horizontal="center" vertical="center"/>
    </xf>
    <xf numFmtId="1" fontId="49" fillId="0" borderId="12" xfId="0" applyNumberFormat="1" applyFont="1" applyFill="1" applyBorder="1" applyAlignment="1">
      <alignment horizontal="left" vertical="center" wrapText="1"/>
    </xf>
    <xf numFmtId="0" fontId="49" fillId="37" borderId="20" xfId="0" applyFont="1" applyFill="1" applyBorder="1" applyAlignment="1">
      <alignment horizontal="center" vertical="center" wrapText="1"/>
    </xf>
    <xf numFmtId="0" fontId="49" fillId="37" borderId="18" xfId="0" applyFont="1" applyFill="1" applyBorder="1" applyAlignment="1">
      <alignment vertical="center"/>
    </xf>
    <xf numFmtId="0" fontId="45" fillId="36" borderId="38" xfId="0" applyFont="1" applyFill="1" applyBorder="1" applyAlignment="1">
      <alignment horizontal="right" vertical="center"/>
    </xf>
    <xf numFmtId="49" fontId="3" fillId="0" borderId="32" xfId="0" applyNumberFormat="1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/>
    </xf>
    <xf numFmtId="0" fontId="49" fillId="0" borderId="51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49" fillId="0" borderId="53" xfId="0" applyFont="1" applyFill="1" applyBorder="1" applyAlignment="1">
      <alignment vertical="center"/>
    </xf>
    <xf numFmtId="0" fontId="49" fillId="0" borderId="18" xfId="0" applyFont="1" applyFill="1" applyBorder="1" applyAlignment="1">
      <alignment vertical="center"/>
    </xf>
    <xf numFmtId="164" fontId="5" fillId="0" borderId="0" xfId="6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4" fontId="5" fillId="0" borderId="0" xfId="6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5" fillId="0" borderId="0" xfId="58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3" fillId="37" borderId="4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7" borderId="40" xfId="0" applyFont="1" applyFill="1" applyBorder="1" applyAlignment="1">
      <alignment horizontal="center" vertical="center" wrapText="1"/>
    </xf>
    <xf numFmtId="0" fontId="49" fillId="37" borderId="53" xfId="0" applyFont="1" applyFill="1" applyBorder="1" applyAlignment="1">
      <alignment vertical="center"/>
    </xf>
    <xf numFmtId="0" fontId="46" fillId="0" borderId="58" xfId="0" applyFont="1" applyBorder="1" applyAlignment="1">
      <alignment horizontal="center"/>
    </xf>
    <xf numFmtId="0" fontId="46" fillId="36" borderId="58" xfId="0" applyFont="1" applyFill="1" applyBorder="1" applyAlignment="1">
      <alignment horizontal="center" vertical="center"/>
    </xf>
    <xf numFmtId="0" fontId="6" fillId="36" borderId="52" xfId="0" applyFont="1" applyFill="1" applyBorder="1" applyAlignment="1">
      <alignment horizontal="right" vertical="center"/>
    </xf>
    <xf numFmtId="0" fontId="3" fillId="37" borderId="5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49" fillId="37" borderId="51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45" fillId="0" borderId="45" xfId="0" applyFont="1" applyBorder="1" applyAlignment="1">
      <alignment horizontal="right" vertical="center"/>
    </xf>
    <xf numFmtId="0" fontId="45" fillId="0" borderId="26" xfId="0" applyFont="1" applyBorder="1" applyAlignment="1">
      <alignment horizontal="right" vertical="center"/>
    </xf>
    <xf numFmtId="0" fontId="46" fillId="35" borderId="42" xfId="0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="120" zoomScaleNormal="120" zoomScalePageLayoutView="0" workbookViewId="0" topLeftCell="A1">
      <selection activeCell="W12" sqref="W12"/>
    </sheetView>
  </sheetViews>
  <sheetFormatPr defaultColWidth="9.00390625" defaultRowHeight="12.75"/>
  <cols>
    <col min="1" max="1" width="6.25390625" style="1" customWidth="1"/>
    <col min="2" max="2" width="21.75390625" style="1" customWidth="1"/>
    <col min="3" max="3" width="7.00390625" style="10" customWidth="1"/>
    <col min="4" max="5" width="5.625" style="10" customWidth="1"/>
    <col min="6" max="6" width="5.75390625" style="1" customWidth="1"/>
    <col min="7" max="8" width="5.625" style="10" customWidth="1"/>
    <col min="9" max="9" width="5.75390625" style="1" customWidth="1"/>
    <col min="10" max="10" width="5.625" style="10" customWidth="1"/>
    <col min="11" max="11" width="5.75390625" style="1" customWidth="1"/>
    <col min="12" max="12" width="5.625" style="10" customWidth="1"/>
    <col min="13" max="13" width="5.75390625" style="1" customWidth="1"/>
    <col min="14" max="17" width="7.125" style="1" customWidth="1"/>
    <col min="18" max="18" width="10.625" style="10" hidden="1" customWidth="1"/>
    <col min="19" max="19" width="10.75390625" style="10" customWidth="1"/>
    <col min="20" max="16384" width="9.125" style="1" customWidth="1"/>
  </cols>
  <sheetData>
    <row r="1" spans="1:19" s="11" customFormat="1" ht="19.5" customHeight="1" thickBot="1">
      <c r="A1" s="254" t="s">
        <v>191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6"/>
    </row>
    <row r="2" spans="1:18" ht="39" customHeight="1" thickBot="1">
      <c r="A2" s="4"/>
      <c r="B2" s="3"/>
      <c r="C2" s="12"/>
      <c r="D2" s="257" t="s">
        <v>96</v>
      </c>
      <c r="E2" s="258"/>
      <c r="F2" s="259"/>
      <c r="G2" s="257" t="s">
        <v>97</v>
      </c>
      <c r="H2" s="258"/>
      <c r="I2" s="259"/>
      <c r="J2" s="260" t="s">
        <v>59</v>
      </c>
      <c r="K2" s="261"/>
      <c r="L2" s="262" t="s">
        <v>58</v>
      </c>
      <c r="M2" s="263"/>
      <c r="N2" s="264" t="s">
        <v>184</v>
      </c>
      <c r="O2" s="265"/>
      <c r="P2" s="266" t="s">
        <v>183</v>
      </c>
      <c r="Q2" s="267"/>
      <c r="R2" s="24"/>
    </row>
    <row r="3" spans="1:19" s="10" customFormat="1" ht="39" thickBot="1">
      <c r="A3" s="65" t="s">
        <v>2</v>
      </c>
      <c r="B3" s="66" t="s">
        <v>3</v>
      </c>
      <c r="C3" s="23" t="s">
        <v>29</v>
      </c>
      <c r="D3" s="137" t="s">
        <v>27</v>
      </c>
      <c r="E3" s="138" t="s">
        <v>28</v>
      </c>
      <c r="F3" s="139" t="s">
        <v>5</v>
      </c>
      <c r="G3" s="137" t="s">
        <v>27</v>
      </c>
      <c r="H3" s="138" t="s">
        <v>28</v>
      </c>
      <c r="I3" s="139" t="s">
        <v>5</v>
      </c>
      <c r="J3" s="138" t="s">
        <v>4</v>
      </c>
      <c r="K3" s="139" t="s">
        <v>5</v>
      </c>
      <c r="L3" s="138" t="s">
        <v>4</v>
      </c>
      <c r="M3" s="139" t="s">
        <v>5</v>
      </c>
      <c r="N3" s="8" t="s">
        <v>4</v>
      </c>
      <c r="O3" s="14" t="s">
        <v>5</v>
      </c>
      <c r="P3" s="8" t="s">
        <v>4</v>
      </c>
      <c r="Q3" s="14" t="s">
        <v>5</v>
      </c>
      <c r="R3" s="211" t="s">
        <v>192</v>
      </c>
      <c r="S3" s="153" t="s">
        <v>104</v>
      </c>
    </row>
    <row r="4" spans="1:19" s="54" customFormat="1" ht="13.5" customHeight="1">
      <c r="A4" s="127">
        <v>1</v>
      </c>
      <c r="B4" s="252" t="s">
        <v>24</v>
      </c>
      <c r="C4" s="128">
        <v>1996</v>
      </c>
      <c r="D4" s="106">
        <v>34</v>
      </c>
      <c r="E4" s="105">
        <v>8</v>
      </c>
      <c r="F4" s="40">
        <v>38</v>
      </c>
      <c r="G4" s="106">
        <v>14</v>
      </c>
      <c r="H4" s="105">
        <v>4</v>
      </c>
      <c r="I4" s="40">
        <v>46</v>
      </c>
      <c r="J4" s="55">
        <v>7</v>
      </c>
      <c r="K4" s="141">
        <v>40</v>
      </c>
      <c r="L4" s="142">
        <v>2</v>
      </c>
      <c r="M4" s="143">
        <v>55</v>
      </c>
      <c r="N4" s="250">
        <v>2</v>
      </c>
      <c r="O4" s="143">
        <v>55</v>
      </c>
      <c r="P4" s="142">
        <v>8</v>
      </c>
      <c r="Q4" s="143">
        <v>38</v>
      </c>
      <c r="R4" s="62">
        <f aca="true" t="shared" si="0" ref="R4:R49">F4+I4+K4+M4+O4+Q4</f>
        <v>272</v>
      </c>
      <c r="S4" s="7">
        <f aca="true" t="shared" si="1" ref="S4:S49">R4-MIN(F4,I4,K4,M4,O4,Q4)</f>
        <v>234</v>
      </c>
    </row>
    <row r="5" spans="1:19" s="54" customFormat="1" ht="12.75" customHeight="1">
      <c r="A5" s="68">
        <f aca="true" t="shared" si="2" ref="A5:A49">A4+1</f>
        <v>2</v>
      </c>
      <c r="B5" s="253" t="s">
        <v>19</v>
      </c>
      <c r="C5" s="122">
        <v>1997</v>
      </c>
      <c r="D5" s="106">
        <v>24</v>
      </c>
      <c r="E5" s="105">
        <v>6</v>
      </c>
      <c r="F5" s="40">
        <v>42</v>
      </c>
      <c r="G5" s="106">
        <v>5</v>
      </c>
      <c r="H5" s="105">
        <v>1</v>
      </c>
      <c r="I5" s="40">
        <v>60</v>
      </c>
      <c r="J5" s="55">
        <v>13</v>
      </c>
      <c r="K5" s="141">
        <v>30</v>
      </c>
      <c r="L5" s="28">
        <v>7</v>
      </c>
      <c r="M5" s="40">
        <v>40</v>
      </c>
      <c r="N5" s="251">
        <v>3</v>
      </c>
      <c r="O5" s="40">
        <v>50</v>
      </c>
      <c r="P5" s="28">
        <v>7</v>
      </c>
      <c r="Q5" s="40">
        <v>40</v>
      </c>
      <c r="R5" s="62">
        <f t="shared" si="0"/>
        <v>262</v>
      </c>
      <c r="S5" s="7">
        <f t="shared" si="1"/>
        <v>232</v>
      </c>
    </row>
    <row r="6" spans="1:19" s="54" customFormat="1" ht="12.75" customHeight="1">
      <c r="A6" s="68">
        <f t="shared" si="2"/>
        <v>3</v>
      </c>
      <c r="B6" s="125" t="s">
        <v>25</v>
      </c>
      <c r="C6" s="122">
        <v>1996</v>
      </c>
      <c r="D6" s="106">
        <v>39</v>
      </c>
      <c r="E6" s="105">
        <v>11</v>
      </c>
      <c r="F6" s="40">
        <v>32</v>
      </c>
      <c r="G6" s="228" t="s">
        <v>40</v>
      </c>
      <c r="H6" s="218" t="s">
        <v>60</v>
      </c>
      <c r="I6" s="219">
        <v>0</v>
      </c>
      <c r="J6" s="27">
        <v>10</v>
      </c>
      <c r="K6" s="141">
        <v>34</v>
      </c>
      <c r="L6" s="28">
        <v>12</v>
      </c>
      <c r="M6" s="40">
        <v>31</v>
      </c>
      <c r="N6" s="28">
        <v>4</v>
      </c>
      <c r="O6" s="40">
        <v>46</v>
      </c>
      <c r="P6" s="28">
        <v>1</v>
      </c>
      <c r="Q6" s="40">
        <v>60</v>
      </c>
      <c r="R6" s="62">
        <f t="shared" si="0"/>
        <v>203</v>
      </c>
      <c r="S6" s="7">
        <f t="shared" si="1"/>
        <v>203</v>
      </c>
    </row>
    <row r="7" spans="1:19" s="54" customFormat="1" ht="12.75" customHeight="1">
      <c r="A7" s="68">
        <f t="shared" si="2"/>
        <v>4</v>
      </c>
      <c r="B7" s="125" t="s">
        <v>20</v>
      </c>
      <c r="C7" s="122">
        <v>1996</v>
      </c>
      <c r="D7" s="106">
        <v>26</v>
      </c>
      <c r="E7" s="105">
        <v>7</v>
      </c>
      <c r="F7" s="40">
        <v>40</v>
      </c>
      <c r="G7" s="106">
        <v>31</v>
      </c>
      <c r="H7" s="105">
        <v>9</v>
      </c>
      <c r="I7" s="40">
        <v>36</v>
      </c>
      <c r="J7" s="27">
        <v>14</v>
      </c>
      <c r="K7" s="141">
        <v>29</v>
      </c>
      <c r="L7" s="28">
        <v>13</v>
      </c>
      <c r="M7" s="40">
        <v>30</v>
      </c>
      <c r="N7" s="28">
        <v>8</v>
      </c>
      <c r="O7" s="40">
        <v>38</v>
      </c>
      <c r="P7" s="28">
        <v>12</v>
      </c>
      <c r="Q7" s="40">
        <v>31</v>
      </c>
      <c r="R7" s="62">
        <f t="shared" si="0"/>
        <v>204</v>
      </c>
      <c r="S7" s="7">
        <f t="shared" si="1"/>
        <v>175</v>
      </c>
    </row>
    <row r="8" spans="1:19" s="54" customFormat="1" ht="12.75" customHeight="1">
      <c r="A8" s="68">
        <f t="shared" si="2"/>
        <v>5</v>
      </c>
      <c r="B8" s="125" t="s">
        <v>34</v>
      </c>
      <c r="C8" s="122">
        <v>1997</v>
      </c>
      <c r="D8" s="106">
        <v>21</v>
      </c>
      <c r="E8" s="105">
        <v>5</v>
      </c>
      <c r="F8" s="40">
        <v>44</v>
      </c>
      <c r="G8" s="106">
        <v>28</v>
      </c>
      <c r="H8" s="105">
        <v>7</v>
      </c>
      <c r="I8" s="40">
        <v>40</v>
      </c>
      <c r="J8" s="27">
        <v>16</v>
      </c>
      <c r="K8" s="141">
        <v>27</v>
      </c>
      <c r="L8" s="28">
        <v>14</v>
      </c>
      <c r="M8" s="40">
        <v>29</v>
      </c>
      <c r="N8" s="28">
        <v>14</v>
      </c>
      <c r="O8" s="40">
        <v>29</v>
      </c>
      <c r="P8" s="28">
        <v>13</v>
      </c>
      <c r="Q8" s="40">
        <v>30</v>
      </c>
      <c r="R8" s="62">
        <f t="shared" si="0"/>
        <v>199</v>
      </c>
      <c r="S8" s="7">
        <f t="shared" si="1"/>
        <v>172</v>
      </c>
    </row>
    <row r="9" spans="1:19" s="54" customFormat="1" ht="12.75" customHeight="1">
      <c r="A9" s="68">
        <f t="shared" si="2"/>
        <v>6</v>
      </c>
      <c r="B9" s="125" t="s">
        <v>42</v>
      </c>
      <c r="C9" s="122">
        <v>1996</v>
      </c>
      <c r="D9" s="106">
        <v>40</v>
      </c>
      <c r="E9" s="105">
        <v>12</v>
      </c>
      <c r="F9" s="40">
        <v>31</v>
      </c>
      <c r="G9" s="106">
        <v>47</v>
      </c>
      <c r="H9" s="105">
        <v>15</v>
      </c>
      <c r="I9" s="40">
        <v>28</v>
      </c>
      <c r="J9" s="55">
        <v>19</v>
      </c>
      <c r="K9" s="141">
        <v>24</v>
      </c>
      <c r="L9" s="28">
        <v>16</v>
      </c>
      <c r="M9" s="40">
        <v>27</v>
      </c>
      <c r="N9" s="28">
        <v>11</v>
      </c>
      <c r="O9" s="40">
        <v>32</v>
      </c>
      <c r="P9" s="28">
        <v>29</v>
      </c>
      <c r="Q9" s="40">
        <v>7</v>
      </c>
      <c r="R9" s="62">
        <f t="shared" si="0"/>
        <v>149</v>
      </c>
      <c r="S9" s="7">
        <f t="shared" si="1"/>
        <v>142</v>
      </c>
    </row>
    <row r="10" spans="1:19" s="54" customFormat="1" ht="12.75" customHeight="1">
      <c r="A10" s="68">
        <f t="shared" si="2"/>
        <v>7</v>
      </c>
      <c r="B10" s="125" t="s">
        <v>23</v>
      </c>
      <c r="C10" s="122">
        <v>1998</v>
      </c>
      <c r="D10" s="106">
        <v>44</v>
      </c>
      <c r="E10" s="105">
        <v>14</v>
      </c>
      <c r="F10" s="40">
        <v>29</v>
      </c>
      <c r="G10" s="106">
        <v>34</v>
      </c>
      <c r="H10" s="105">
        <v>10</v>
      </c>
      <c r="I10" s="40">
        <v>34</v>
      </c>
      <c r="J10" s="27">
        <v>18</v>
      </c>
      <c r="K10" s="141">
        <v>25</v>
      </c>
      <c r="L10" s="28">
        <v>18</v>
      </c>
      <c r="M10" s="40">
        <v>25</v>
      </c>
      <c r="N10" s="28">
        <v>17</v>
      </c>
      <c r="O10" s="40">
        <v>26</v>
      </c>
      <c r="P10" s="28">
        <v>19</v>
      </c>
      <c r="Q10" s="40">
        <v>24</v>
      </c>
      <c r="R10" s="62">
        <f t="shared" si="0"/>
        <v>163</v>
      </c>
      <c r="S10" s="7">
        <f t="shared" si="1"/>
        <v>139</v>
      </c>
    </row>
    <row r="11" spans="1:19" s="54" customFormat="1" ht="12.75" customHeight="1">
      <c r="A11" s="68">
        <f t="shared" si="2"/>
        <v>8</v>
      </c>
      <c r="B11" s="125" t="s">
        <v>21</v>
      </c>
      <c r="C11" s="122">
        <v>1996</v>
      </c>
      <c r="D11" s="35"/>
      <c r="E11" s="107"/>
      <c r="F11" s="52">
        <v>0</v>
      </c>
      <c r="G11" s="35"/>
      <c r="H11" s="107"/>
      <c r="I11" s="52">
        <v>0</v>
      </c>
      <c r="J11" s="55">
        <v>15</v>
      </c>
      <c r="K11" s="141">
        <v>28</v>
      </c>
      <c r="L11" s="28">
        <v>17</v>
      </c>
      <c r="M11" s="40">
        <v>26</v>
      </c>
      <c r="N11" s="28">
        <v>15</v>
      </c>
      <c r="O11" s="40">
        <v>28</v>
      </c>
      <c r="P11" s="28">
        <v>21</v>
      </c>
      <c r="Q11" s="40">
        <v>22</v>
      </c>
      <c r="R11" s="62">
        <f t="shared" si="0"/>
        <v>104</v>
      </c>
      <c r="S11" s="7">
        <f t="shared" si="1"/>
        <v>104</v>
      </c>
    </row>
    <row r="12" spans="1:19" s="54" customFormat="1" ht="12.75" customHeight="1">
      <c r="A12" s="68">
        <f t="shared" si="2"/>
        <v>9</v>
      </c>
      <c r="B12" s="125" t="s">
        <v>46</v>
      </c>
      <c r="C12" s="122">
        <v>1998</v>
      </c>
      <c r="D12" s="106">
        <v>54</v>
      </c>
      <c r="E12" s="105">
        <v>19</v>
      </c>
      <c r="F12" s="40">
        <v>24</v>
      </c>
      <c r="G12" s="106">
        <v>51</v>
      </c>
      <c r="H12" s="105">
        <v>17</v>
      </c>
      <c r="I12" s="40">
        <v>26</v>
      </c>
      <c r="J12" s="55">
        <v>21</v>
      </c>
      <c r="K12" s="141">
        <v>22</v>
      </c>
      <c r="L12" s="28">
        <v>26</v>
      </c>
      <c r="M12" s="40">
        <v>13</v>
      </c>
      <c r="N12" s="28">
        <v>23</v>
      </c>
      <c r="O12" s="40">
        <v>19</v>
      </c>
      <c r="P12" s="28">
        <v>28</v>
      </c>
      <c r="Q12" s="40">
        <v>9</v>
      </c>
      <c r="R12" s="62">
        <f t="shared" si="0"/>
        <v>113</v>
      </c>
      <c r="S12" s="7">
        <f t="shared" si="1"/>
        <v>104</v>
      </c>
    </row>
    <row r="13" spans="1:19" ht="12.75" customHeight="1">
      <c r="A13" s="68">
        <f t="shared" si="2"/>
        <v>10</v>
      </c>
      <c r="B13" s="125" t="s">
        <v>18</v>
      </c>
      <c r="C13" s="122">
        <v>1998</v>
      </c>
      <c r="D13" s="106">
        <v>51</v>
      </c>
      <c r="E13" s="105">
        <v>17</v>
      </c>
      <c r="F13" s="40">
        <v>26</v>
      </c>
      <c r="G13" s="106">
        <v>52</v>
      </c>
      <c r="H13" s="105">
        <v>18</v>
      </c>
      <c r="I13" s="40">
        <v>25</v>
      </c>
      <c r="J13" s="55">
        <v>31</v>
      </c>
      <c r="K13" s="141">
        <v>2</v>
      </c>
      <c r="L13" s="28">
        <v>23</v>
      </c>
      <c r="M13" s="40">
        <v>19</v>
      </c>
      <c r="N13" s="28">
        <v>24</v>
      </c>
      <c r="O13" s="40">
        <v>17</v>
      </c>
      <c r="P13" s="28">
        <v>27</v>
      </c>
      <c r="Q13" s="40">
        <v>11</v>
      </c>
      <c r="R13" s="62">
        <f t="shared" si="0"/>
        <v>100</v>
      </c>
      <c r="S13" s="7">
        <f t="shared" si="1"/>
        <v>98</v>
      </c>
    </row>
    <row r="14" spans="1:19" ht="12.75" customHeight="1">
      <c r="A14" s="68">
        <f t="shared" si="2"/>
        <v>11</v>
      </c>
      <c r="B14" s="125" t="s">
        <v>43</v>
      </c>
      <c r="C14" s="122">
        <v>1996</v>
      </c>
      <c r="D14" s="35"/>
      <c r="E14" s="107"/>
      <c r="F14" s="52">
        <v>0</v>
      </c>
      <c r="G14" s="35"/>
      <c r="H14" s="135"/>
      <c r="I14" s="52">
        <v>0</v>
      </c>
      <c r="J14" s="55">
        <v>17</v>
      </c>
      <c r="K14" s="141">
        <v>26</v>
      </c>
      <c r="L14" s="28">
        <v>20</v>
      </c>
      <c r="M14" s="40">
        <v>23</v>
      </c>
      <c r="N14" s="28">
        <v>33</v>
      </c>
      <c r="O14" s="40">
        <v>2</v>
      </c>
      <c r="P14" s="28">
        <v>18</v>
      </c>
      <c r="Q14" s="40">
        <v>25</v>
      </c>
      <c r="R14" s="62">
        <f t="shared" si="0"/>
        <v>76</v>
      </c>
      <c r="S14" s="7">
        <f t="shared" si="1"/>
        <v>76</v>
      </c>
    </row>
    <row r="15" spans="1:19" ht="12.75" customHeight="1">
      <c r="A15" s="68">
        <f t="shared" si="2"/>
        <v>12</v>
      </c>
      <c r="B15" s="125" t="s">
        <v>22</v>
      </c>
      <c r="C15" s="122">
        <v>1998</v>
      </c>
      <c r="D15" s="106">
        <v>55</v>
      </c>
      <c r="E15" s="105">
        <v>20</v>
      </c>
      <c r="F15" s="40">
        <v>23</v>
      </c>
      <c r="G15" s="165" t="s">
        <v>82</v>
      </c>
      <c r="H15" s="107" t="s">
        <v>60</v>
      </c>
      <c r="I15" s="52">
        <v>0</v>
      </c>
      <c r="J15" s="27">
        <v>22</v>
      </c>
      <c r="K15" s="141">
        <v>21</v>
      </c>
      <c r="L15" s="28">
        <v>22</v>
      </c>
      <c r="M15" s="40">
        <v>21</v>
      </c>
      <c r="N15" s="28">
        <v>27</v>
      </c>
      <c r="O15" s="40">
        <v>11</v>
      </c>
      <c r="P15" s="28">
        <v>44</v>
      </c>
      <c r="Q15" s="40">
        <v>0</v>
      </c>
      <c r="R15" s="62">
        <f t="shared" si="0"/>
        <v>76</v>
      </c>
      <c r="S15" s="7">
        <f t="shared" si="1"/>
        <v>76</v>
      </c>
    </row>
    <row r="16" spans="1:19" ht="12.75" customHeight="1">
      <c r="A16" s="68">
        <f t="shared" si="2"/>
        <v>13</v>
      </c>
      <c r="B16" s="125" t="s">
        <v>91</v>
      </c>
      <c r="C16" s="122">
        <v>1996</v>
      </c>
      <c r="D16" s="35"/>
      <c r="E16" s="107"/>
      <c r="F16" s="52">
        <v>0</v>
      </c>
      <c r="G16" s="35"/>
      <c r="H16" s="107"/>
      <c r="I16" s="52">
        <v>0</v>
      </c>
      <c r="J16" s="55">
        <v>27</v>
      </c>
      <c r="K16" s="141">
        <v>11</v>
      </c>
      <c r="L16" s="28">
        <v>19</v>
      </c>
      <c r="M16" s="40">
        <v>24</v>
      </c>
      <c r="N16" s="28">
        <v>30</v>
      </c>
      <c r="O16" s="40">
        <v>5</v>
      </c>
      <c r="P16" s="28">
        <v>17</v>
      </c>
      <c r="Q16" s="40">
        <v>26</v>
      </c>
      <c r="R16" s="62">
        <f t="shared" si="0"/>
        <v>66</v>
      </c>
      <c r="S16" s="7">
        <f t="shared" si="1"/>
        <v>66</v>
      </c>
    </row>
    <row r="17" spans="1:19" ht="12.75" customHeight="1">
      <c r="A17" s="68">
        <f t="shared" si="2"/>
        <v>14</v>
      </c>
      <c r="B17" s="125" t="s">
        <v>36</v>
      </c>
      <c r="C17" s="122">
        <v>1998</v>
      </c>
      <c r="D17" s="35"/>
      <c r="E17" s="107"/>
      <c r="F17" s="52">
        <v>0</v>
      </c>
      <c r="G17" s="35"/>
      <c r="H17" s="107"/>
      <c r="I17" s="52">
        <v>0</v>
      </c>
      <c r="J17" s="27">
        <v>20</v>
      </c>
      <c r="K17" s="141">
        <v>23</v>
      </c>
      <c r="L17" s="28">
        <v>21</v>
      </c>
      <c r="M17" s="40">
        <v>22</v>
      </c>
      <c r="N17" s="28">
        <v>38</v>
      </c>
      <c r="O17" s="40">
        <v>2</v>
      </c>
      <c r="P17" s="28">
        <v>40</v>
      </c>
      <c r="Q17" s="40">
        <v>2</v>
      </c>
      <c r="R17" s="62">
        <f t="shared" si="0"/>
        <v>49</v>
      </c>
      <c r="S17" s="7">
        <f t="shared" si="1"/>
        <v>49</v>
      </c>
    </row>
    <row r="18" spans="1:19" ht="12.75" customHeight="1">
      <c r="A18" s="68">
        <f t="shared" si="2"/>
        <v>15</v>
      </c>
      <c r="B18" s="125" t="s">
        <v>47</v>
      </c>
      <c r="C18" s="122">
        <v>1997</v>
      </c>
      <c r="D18" s="35"/>
      <c r="E18" s="107"/>
      <c r="F18" s="52">
        <v>0</v>
      </c>
      <c r="G18" s="35"/>
      <c r="H18" s="135"/>
      <c r="I18" s="52">
        <v>0</v>
      </c>
      <c r="J18" s="57"/>
      <c r="K18" s="140">
        <v>0</v>
      </c>
      <c r="L18" s="35"/>
      <c r="M18" s="52">
        <v>0</v>
      </c>
      <c r="N18" s="28">
        <v>18</v>
      </c>
      <c r="O18" s="40">
        <v>25</v>
      </c>
      <c r="P18" s="28">
        <v>20</v>
      </c>
      <c r="Q18" s="40">
        <v>23</v>
      </c>
      <c r="R18" s="62">
        <f t="shared" si="0"/>
        <v>48</v>
      </c>
      <c r="S18" s="7">
        <f t="shared" si="1"/>
        <v>48</v>
      </c>
    </row>
    <row r="19" spans="1:19" ht="12.75" customHeight="1">
      <c r="A19" s="68">
        <f t="shared" si="2"/>
        <v>16</v>
      </c>
      <c r="B19" s="125" t="s">
        <v>168</v>
      </c>
      <c r="C19" s="122">
        <v>1997</v>
      </c>
      <c r="D19" s="35"/>
      <c r="E19" s="107"/>
      <c r="F19" s="52">
        <v>0</v>
      </c>
      <c r="G19" s="35"/>
      <c r="H19" s="135"/>
      <c r="I19" s="52">
        <v>0</v>
      </c>
      <c r="J19" s="57"/>
      <c r="K19" s="140">
        <v>0</v>
      </c>
      <c r="L19" s="35"/>
      <c r="M19" s="52">
        <v>0</v>
      </c>
      <c r="N19" s="28">
        <v>25</v>
      </c>
      <c r="O19" s="40">
        <v>15</v>
      </c>
      <c r="P19" s="28">
        <v>15</v>
      </c>
      <c r="Q19" s="40">
        <v>28</v>
      </c>
      <c r="R19" s="62">
        <f t="shared" si="0"/>
        <v>43</v>
      </c>
      <c r="S19" s="7">
        <f t="shared" si="1"/>
        <v>43</v>
      </c>
    </row>
    <row r="20" spans="1:19" ht="12.75" customHeight="1">
      <c r="A20" s="68">
        <f t="shared" si="2"/>
        <v>17</v>
      </c>
      <c r="B20" s="125" t="s">
        <v>167</v>
      </c>
      <c r="C20" s="122">
        <v>1996</v>
      </c>
      <c r="D20" s="35"/>
      <c r="E20" s="107"/>
      <c r="F20" s="52">
        <v>0</v>
      </c>
      <c r="G20" s="35"/>
      <c r="H20" s="135"/>
      <c r="I20" s="52">
        <v>0</v>
      </c>
      <c r="J20" s="57"/>
      <c r="K20" s="140">
        <v>0</v>
      </c>
      <c r="L20" s="35"/>
      <c r="M20" s="52">
        <v>0</v>
      </c>
      <c r="N20" s="28">
        <v>22</v>
      </c>
      <c r="O20" s="40">
        <v>21</v>
      </c>
      <c r="P20" s="28">
        <v>22</v>
      </c>
      <c r="Q20" s="40">
        <v>21</v>
      </c>
      <c r="R20" s="62">
        <f t="shared" si="0"/>
        <v>42</v>
      </c>
      <c r="S20" s="7">
        <f t="shared" si="1"/>
        <v>42</v>
      </c>
    </row>
    <row r="21" spans="1:19" ht="12.75" customHeight="1">
      <c r="A21" s="68">
        <f t="shared" si="2"/>
        <v>18</v>
      </c>
      <c r="B21" s="125" t="s">
        <v>89</v>
      </c>
      <c r="C21" s="122">
        <v>1999</v>
      </c>
      <c r="D21" s="35"/>
      <c r="E21" s="107"/>
      <c r="F21" s="52">
        <v>0</v>
      </c>
      <c r="G21" s="35"/>
      <c r="H21" s="107"/>
      <c r="I21" s="52">
        <v>0</v>
      </c>
      <c r="J21" s="55">
        <v>23</v>
      </c>
      <c r="K21" s="141">
        <v>19</v>
      </c>
      <c r="L21" s="28">
        <v>29</v>
      </c>
      <c r="M21" s="40">
        <v>7</v>
      </c>
      <c r="N21" s="28">
        <v>39</v>
      </c>
      <c r="O21" s="40">
        <v>2</v>
      </c>
      <c r="P21" s="28">
        <v>26</v>
      </c>
      <c r="Q21" s="40">
        <v>13</v>
      </c>
      <c r="R21" s="62">
        <f t="shared" si="0"/>
        <v>41</v>
      </c>
      <c r="S21" s="7">
        <f t="shared" si="1"/>
        <v>41</v>
      </c>
    </row>
    <row r="22" spans="1:19" ht="12.75" customHeight="1">
      <c r="A22" s="68">
        <f t="shared" si="2"/>
        <v>19</v>
      </c>
      <c r="B22" s="125" t="s">
        <v>90</v>
      </c>
      <c r="C22" s="122">
        <v>1998</v>
      </c>
      <c r="D22" s="35"/>
      <c r="E22" s="107"/>
      <c r="F22" s="52">
        <v>0</v>
      </c>
      <c r="G22" s="35"/>
      <c r="H22" s="107"/>
      <c r="I22" s="52">
        <v>0</v>
      </c>
      <c r="J22" s="27">
        <v>24</v>
      </c>
      <c r="K22" s="141">
        <v>17</v>
      </c>
      <c r="L22" s="28">
        <v>24</v>
      </c>
      <c r="M22" s="40">
        <v>17</v>
      </c>
      <c r="N22" s="28">
        <v>32</v>
      </c>
      <c r="O22" s="40">
        <v>2</v>
      </c>
      <c r="P22" s="28">
        <v>45</v>
      </c>
      <c r="Q22" s="40">
        <v>0</v>
      </c>
      <c r="R22" s="62">
        <f t="shared" si="0"/>
        <v>36</v>
      </c>
      <c r="S22" s="7">
        <f t="shared" si="1"/>
        <v>36</v>
      </c>
    </row>
    <row r="23" spans="1:19" ht="12.75" customHeight="1">
      <c r="A23" s="68">
        <f t="shared" si="2"/>
        <v>20</v>
      </c>
      <c r="B23" s="125" t="s">
        <v>26</v>
      </c>
      <c r="C23" s="122">
        <v>1997</v>
      </c>
      <c r="D23" s="35"/>
      <c r="E23" s="107"/>
      <c r="F23" s="52">
        <v>0</v>
      </c>
      <c r="G23" s="35"/>
      <c r="H23" s="135"/>
      <c r="I23" s="52">
        <v>0</v>
      </c>
      <c r="J23" s="57"/>
      <c r="K23" s="140">
        <v>0</v>
      </c>
      <c r="L23" s="35"/>
      <c r="M23" s="52">
        <v>0</v>
      </c>
      <c r="N23" s="28">
        <v>26</v>
      </c>
      <c r="O23" s="40">
        <v>13</v>
      </c>
      <c r="P23" s="28">
        <v>24</v>
      </c>
      <c r="Q23" s="40">
        <v>17</v>
      </c>
      <c r="R23" s="62">
        <f t="shared" si="0"/>
        <v>30</v>
      </c>
      <c r="S23" s="7">
        <f t="shared" si="1"/>
        <v>30</v>
      </c>
    </row>
    <row r="24" spans="1:19" ht="12.75" customHeight="1">
      <c r="A24" s="68">
        <f t="shared" si="2"/>
        <v>21</v>
      </c>
      <c r="B24" s="125" t="s">
        <v>92</v>
      </c>
      <c r="C24" s="122">
        <v>1999</v>
      </c>
      <c r="D24" s="35"/>
      <c r="E24" s="107"/>
      <c r="F24" s="52">
        <v>0</v>
      </c>
      <c r="G24" s="35"/>
      <c r="H24" s="107"/>
      <c r="I24" s="52">
        <v>0</v>
      </c>
      <c r="J24" s="27">
        <v>28</v>
      </c>
      <c r="K24" s="141">
        <v>9</v>
      </c>
      <c r="L24" s="28">
        <v>25</v>
      </c>
      <c r="M24" s="40">
        <v>15</v>
      </c>
      <c r="N24" s="28">
        <v>41</v>
      </c>
      <c r="O24" s="40">
        <v>2</v>
      </c>
      <c r="P24" s="28">
        <v>34</v>
      </c>
      <c r="Q24" s="40">
        <v>2</v>
      </c>
      <c r="R24" s="62">
        <f t="shared" si="0"/>
        <v>28</v>
      </c>
      <c r="S24" s="7">
        <f t="shared" si="1"/>
        <v>28</v>
      </c>
    </row>
    <row r="25" spans="1:19" ht="12.75" customHeight="1">
      <c r="A25" s="68">
        <f t="shared" si="2"/>
        <v>22</v>
      </c>
      <c r="B25" s="125" t="s">
        <v>44</v>
      </c>
      <c r="C25" s="122">
        <v>1998</v>
      </c>
      <c r="D25" s="35"/>
      <c r="E25" s="107"/>
      <c r="F25" s="52">
        <v>0</v>
      </c>
      <c r="G25" s="35"/>
      <c r="H25" s="107"/>
      <c r="I25" s="52">
        <v>0</v>
      </c>
      <c r="J25" s="55">
        <v>25</v>
      </c>
      <c r="K25" s="141">
        <v>15</v>
      </c>
      <c r="L25" s="28">
        <v>31</v>
      </c>
      <c r="M25" s="40">
        <v>2</v>
      </c>
      <c r="N25" s="28">
        <v>40</v>
      </c>
      <c r="O25" s="40">
        <v>2</v>
      </c>
      <c r="P25" s="28">
        <v>30</v>
      </c>
      <c r="Q25" s="40">
        <v>5</v>
      </c>
      <c r="R25" s="62">
        <f t="shared" si="0"/>
        <v>24</v>
      </c>
      <c r="S25" s="7">
        <f t="shared" si="1"/>
        <v>24</v>
      </c>
    </row>
    <row r="26" spans="1:19" ht="12.75" customHeight="1">
      <c r="A26" s="68">
        <f t="shared" si="2"/>
        <v>23</v>
      </c>
      <c r="B26" s="126" t="s">
        <v>98</v>
      </c>
      <c r="C26" s="123">
        <v>2000</v>
      </c>
      <c r="D26" s="45" t="s">
        <v>40</v>
      </c>
      <c r="E26" s="112" t="s">
        <v>60</v>
      </c>
      <c r="F26" s="108">
        <v>0</v>
      </c>
      <c r="G26" s="106">
        <v>56</v>
      </c>
      <c r="H26" s="210">
        <v>19</v>
      </c>
      <c r="I26" s="40">
        <v>24</v>
      </c>
      <c r="J26" s="57"/>
      <c r="K26" s="140">
        <v>0</v>
      </c>
      <c r="L26" s="35"/>
      <c r="M26" s="52">
        <v>0</v>
      </c>
      <c r="N26" s="179">
        <v>43</v>
      </c>
      <c r="O26" s="40">
        <v>0</v>
      </c>
      <c r="P26" s="35"/>
      <c r="Q26" s="52">
        <v>0</v>
      </c>
      <c r="R26" s="62">
        <f t="shared" si="0"/>
        <v>24</v>
      </c>
      <c r="S26" s="7">
        <f t="shared" si="1"/>
        <v>24</v>
      </c>
    </row>
    <row r="27" spans="1:19" ht="12.75" customHeight="1">
      <c r="A27" s="68">
        <f t="shared" si="2"/>
        <v>24</v>
      </c>
      <c r="B27" s="125" t="s">
        <v>172</v>
      </c>
      <c r="C27" s="122">
        <v>1997</v>
      </c>
      <c r="D27" s="35"/>
      <c r="E27" s="57"/>
      <c r="F27" s="52">
        <v>0</v>
      </c>
      <c r="G27" s="35"/>
      <c r="H27" s="174"/>
      <c r="I27" s="52">
        <v>0</v>
      </c>
      <c r="J27" s="57"/>
      <c r="K27" s="140">
        <v>0</v>
      </c>
      <c r="L27" s="35"/>
      <c r="M27" s="52">
        <v>0</v>
      </c>
      <c r="N27" s="28">
        <v>34</v>
      </c>
      <c r="O27" s="40">
        <v>2</v>
      </c>
      <c r="P27" s="28">
        <v>23</v>
      </c>
      <c r="Q27" s="40">
        <v>19</v>
      </c>
      <c r="R27" s="62">
        <f t="shared" si="0"/>
        <v>21</v>
      </c>
      <c r="S27" s="7">
        <f t="shared" si="1"/>
        <v>21</v>
      </c>
    </row>
    <row r="28" spans="1:19" ht="12.75" customHeight="1">
      <c r="A28" s="68">
        <f t="shared" si="2"/>
        <v>25</v>
      </c>
      <c r="B28" s="125" t="s">
        <v>38</v>
      </c>
      <c r="C28" s="122">
        <v>1998</v>
      </c>
      <c r="D28" s="35"/>
      <c r="E28" s="107"/>
      <c r="F28" s="52">
        <v>0</v>
      </c>
      <c r="G28" s="35"/>
      <c r="H28" s="107"/>
      <c r="I28" s="52">
        <v>0</v>
      </c>
      <c r="J28" s="27">
        <v>30</v>
      </c>
      <c r="K28" s="141">
        <v>5</v>
      </c>
      <c r="L28" s="28">
        <v>28</v>
      </c>
      <c r="M28" s="40">
        <v>9</v>
      </c>
      <c r="N28" s="35"/>
      <c r="O28" s="52">
        <v>0</v>
      </c>
      <c r="P28" s="35"/>
      <c r="Q28" s="52">
        <v>0</v>
      </c>
      <c r="R28" s="62">
        <f t="shared" si="0"/>
        <v>14</v>
      </c>
      <c r="S28" s="7">
        <f t="shared" si="1"/>
        <v>14</v>
      </c>
    </row>
    <row r="29" spans="1:19" ht="12.75" customHeight="1">
      <c r="A29" s="68">
        <f t="shared" si="2"/>
        <v>26</v>
      </c>
      <c r="B29" s="125" t="s">
        <v>45</v>
      </c>
      <c r="C29" s="122">
        <v>1996</v>
      </c>
      <c r="D29" s="35"/>
      <c r="E29" s="107"/>
      <c r="F29" s="52">
        <v>0</v>
      </c>
      <c r="G29" s="35"/>
      <c r="H29" s="107"/>
      <c r="I29" s="52">
        <v>0</v>
      </c>
      <c r="J29" s="55">
        <v>29</v>
      </c>
      <c r="K29" s="141">
        <v>7</v>
      </c>
      <c r="L29" s="28">
        <v>30</v>
      </c>
      <c r="M29" s="40">
        <v>5</v>
      </c>
      <c r="N29" s="35"/>
      <c r="O29" s="52">
        <v>0</v>
      </c>
      <c r="P29" s="35"/>
      <c r="Q29" s="52">
        <v>0</v>
      </c>
      <c r="R29" s="62">
        <f t="shared" si="0"/>
        <v>12</v>
      </c>
      <c r="S29" s="7">
        <f t="shared" si="1"/>
        <v>12</v>
      </c>
    </row>
    <row r="30" spans="1:19" ht="12.75" customHeight="1">
      <c r="A30" s="68">
        <f t="shared" si="2"/>
        <v>27</v>
      </c>
      <c r="B30" s="125" t="s">
        <v>169</v>
      </c>
      <c r="C30" s="122">
        <v>1998</v>
      </c>
      <c r="D30" s="35"/>
      <c r="E30" s="107"/>
      <c r="F30" s="52">
        <v>0</v>
      </c>
      <c r="G30" s="35"/>
      <c r="H30" s="135"/>
      <c r="I30" s="52">
        <v>0</v>
      </c>
      <c r="J30" s="57"/>
      <c r="K30" s="140">
        <v>0</v>
      </c>
      <c r="L30" s="35"/>
      <c r="M30" s="52">
        <v>0</v>
      </c>
      <c r="N30" s="28">
        <v>28</v>
      </c>
      <c r="O30" s="40">
        <v>9</v>
      </c>
      <c r="P30" s="28">
        <v>35</v>
      </c>
      <c r="Q30" s="40">
        <v>2</v>
      </c>
      <c r="R30" s="62">
        <f t="shared" si="0"/>
        <v>11</v>
      </c>
      <c r="S30" s="7">
        <f t="shared" si="1"/>
        <v>11</v>
      </c>
    </row>
    <row r="31" spans="1:19" ht="12.75" customHeight="1">
      <c r="A31" s="68">
        <f t="shared" si="2"/>
        <v>28</v>
      </c>
      <c r="B31" s="125" t="s">
        <v>170</v>
      </c>
      <c r="C31" s="122">
        <v>1999</v>
      </c>
      <c r="D31" s="35"/>
      <c r="E31" s="57"/>
      <c r="F31" s="52">
        <v>0</v>
      </c>
      <c r="G31" s="35"/>
      <c r="H31" s="174"/>
      <c r="I31" s="52">
        <v>0</v>
      </c>
      <c r="J31" s="57"/>
      <c r="K31" s="140">
        <v>0</v>
      </c>
      <c r="L31" s="35"/>
      <c r="M31" s="52">
        <v>0</v>
      </c>
      <c r="N31" s="28">
        <v>29</v>
      </c>
      <c r="O31" s="40">
        <v>7</v>
      </c>
      <c r="P31" s="28">
        <v>31</v>
      </c>
      <c r="Q31" s="40">
        <v>2</v>
      </c>
      <c r="R31" s="62">
        <f t="shared" si="0"/>
        <v>9</v>
      </c>
      <c r="S31" s="7">
        <f t="shared" si="1"/>
        <v>9</v>
      </c>
    </row>
    <row r="32" spans="1:19" ht="12.75" customHeight="1">
      <c r="A32" s="68">
        <f t="shared" si="2"/>
        <v>29</v>
      </c>
      <c r="B32" s="125" t="s">
        <v>39</v>
      </c>
      <c r="C32" s="122">
        <v>1999</v>
      </c>
      <c r="D32" s="35"/>
      <c r="E32" s="107"/>
      <c r="F32" s="52">
        <v>0</v>
      </c>
      <c r="G32" s="35"/>
      <c r="H32" s="107"/>
      <c r="I32" s="52">
        <v>0</v>
      </c>
      <c r="J32" s="27">
        <v>32</v>
      </c>
      <c r="K32" s="141">
        <v>2</v>
      </c>
      <c r="L32" s="28">
        <v>32</v>
      </c>
      <c r="M32" s="40">
        <v>2</v>
      </c>
      <c r="N32" s="149">
        <v>50</v>
      </c>
      <c r="O32" s="40">
        <v>0</v>
      </c>
      <c r="P32" s="28">
        <v>37</v>
      </c>
      <c r="Q32" s="40">
        <v>2</v>
      </c>
      <c r="R32" s="62">
        <f t="shared" si="0"/>
        <v>6</v>
      </c>
      <c r="S32" s="7">
        <f t="shared" si="1"/>
        <v>6</v>
      </c>
    </row>
    <row r="33" spans="1:19" ht="12.75" customHeight="1">
      <c r="A33" s="68">
        <f t="shared" si="2"/>
        <v>30</v>
      </c>
      <c r="B33" s="125" t="s">
        <v>94</v>
      </c>
      <c r="C33" s="122">
        <v>1998</v>
      </c>
      <c r="D33" s="35"/>
      <c r="E33" s="57"/>
      <c r="F33" s="52">
        <v>0</v>
      </c>
      <c r="G33" s="35"/>
      <c r="H33" s="33"/>
      <c r="I33" s="52">
        <v>0</v>
      </c>
      <c r="J33" s="55">
        <v>35</v>
      </c>
      <c r="K33" s="141">
        <v>2</v>
      </c>
      <c r="L33" s="28">
        <v>33</v>
      </c>
      <c r="M33" s="40">
        <v>2</v>
      </c>
      <c r="N33" s="149">
        <v>54</v>
      </c>
      <c r="O33" s="40">
        <v>0</v>
      </c>
      <c r="P33" s="28">
        <v>41</v>
      </c>
      <c r="Q33" s="40">
        <v>2</v>
      </c>
      <c r="R33" s="62">
        <f t="shared" si="0"/>
        <v>6</v>
      </c>
      <c r="S33" s="7">
        <f t="shared" si="1"/>
        <v>6</v>
      </c>
    </row>
    <row r="34" spans="1:19" ht="12.75" customHeight="1">
      <c r="A34" s="68">
        <f t="shared" si="2"/>
        <v>31</v>
      </c>
      <c r="B34" s="125" t="s">
        <v>37</v>
      </c>
      <c r="C34" s="122">
        <v>1998</v>
      </c>
      <c r="D34" s="35"/>
      <c r="E34" s="107"/>
      <c r="F34" s="52">
        <v>0</v>
      </c>
      <c r="G34" s="35"/>
      <c r="H34" s="135"/>
      <c r="I34" s="52">
        <v>0</v>
      </c>
      <c r="J34" s="57"/>
      <c r="K34" s="140">
        <v>0</v>
      </c>
      <c r="L34" s="35"/>
      <c r="M34" s="52">
        <v>0</v>
      </c>
      <c r="N34" s="28">
        <v>37</v>
      </c>
      <c r="O34" s="40">
        <v>2</v>
      </c>
      <c r="P34" s="28">
        <v>32</v>
      </c>
      <c r="Q34" s="40">
        <v>2</v>
      </c>
      <c r="R34" s="62">
        <f t="shared" si="0"/>
        <v>4</v>
      </c>
      <c r="S34" s="7">
        <f t="shared" si="1"/>
        <v>4</v>
      </c>
    </row>
    <row r="35" spans="1:19" ht="12.75" customHeight="1">
      <c r="A35" s="68">
        <f t="shared" si="2"/>
        <v>32</v>
      </c>
      <c r="B35" s="125" t="s">
        <v>171</v>
      </c>
      <c r="C35" s="122">
        <v>1998</v>
      </c>
      <c r="D35" s="35"/>
      <c r="E35" s="57"/>
      <c r="F35" s="52">
        <v>0</v>
      </c>
      <c r="G35" s="35"/>
      <c r="H35" s="174"/>
      <c r="I35" s="52">
        <v>0</v>
      </c>
      <c r="J35" s="57"/>
      <c r="K35" s="140">
        <v>0</v>
      </c>
      <c r="L35" s="35"/>
      <c r="M35" s="52">
        <v>0</v>
      </c>
      <c r="N35" s="28">
        <v>31</v>
      </c>
      <c r="O35" s="40">
        <v>2</v>
      </c>
      <c r="P35" s="28">
        <v>38</v>
      </c>
      <c r="Q35" s="40">
        <v>2</v>
      </c>
      <c r="R35" s="62">
        <f t="shared" si="0"/>
        <v>4</v>
      </c>
      <c r="S35" s="7">
        <f t="shared" si="1"/>
        <v>4</v>
      </c>
    </row>
    <row r="36" spans="1:19" ht="12.75" customHeight="1">
      <c r="A36" s="68">
        <f t="shared" si="2"/>
        <v>33</v>
      </c>
      <c r="B36" s="125" t="s">
        <v>61</v>
      </c>
      <c r="C36" s="122">
        <v>1999</v>
      </c>
      <c r="D36" s="35"/>
      <c r="E36" s="57"/>
      <c r="F36" s="52">
        <v>0</v>
      </c>
      <c r="G36" s="35"/>
      <c r="H36" s="33"/>
      <c r="I36" s="52">
        <v>0</v>
      </c>
      <c r="J36" s="27">
        <v>36</v>
      </c>
      <c r="K36" s="141">
        <v>2</v>
      </c>
      <c r="L36" s="28">
        <v>36</v>
      </c>
      <c r="M36" s="40">
        <v>2</v>
      </c>
      <c r="N36" s="149">
        <v>55</v>
      </c>
      <c r="O36" s="40">
        <v>0</v>
      </c>
      <c r="P36" s="28">
        <v>46</v>
      </c>
      <c r="Q36" s="40">
        <v>0</v>
      </c>
      <c r="R36" s="62">
        <f t="shared" si="0"/>
        <v>4</v>
      </c>
      <c r="S36" s="7">
        <f t="shared" si="1"/>
        <v>4</v>
      </c>
    </row>
    <row r="37" spans="1:19" ht="12.75" customHeight="1">
      <c r="A37" s="68">
        <f t="shared" si="2"/>
        <v>34</v>
      </c>
      <c r="B37" s="125" t="s">
        <v>93</v>
      </c>
      <c r="C37" s="122">
        <v>1999</v>
      </c>
      <c r="D37" s="35"/>
      <c r="E37" s="57"/>
      <c r="F37" s="52">
        <v>0</v>
      </c>
      <c r="G37" s="35"/>
      <c r="H37" s="33"/>
      <c r="I37" s="52">
        <v>0</v>
      </c>
      <c r="J37" s="55">
        <v>33</v>
      </c>
      <c r="K37" s="141">
        <v>2</v>
      </c>
      <c r="L37" s="28">
        <v>35</v>
      </c>
      <c r="M37" s="40">
        <v>2</v>
      </c>
      <c r="N37" s="149">
        <v>49</v>
      </c>
      <c r="O37" s="40">
        <v>0</v>
      </c>
      <c r="P37" s="28">
        <v>49</v>
      </c>
      <c r="Q37" s="40">
        <v>0</v>
      </c>
      <c r="R37" s="62">
        <f t="shared" si="0"/>
        <v>4</v>
      </c>
      <c r="S37" s="7">
        <f t="shared" si="1"/>
        <v>4</v>
      </c>
    </row>
    <row r="38" spans="1:19" ht="12.75" customHeight="1">
      <c r="A38" s="68">
        <f t="shared" si="2"/>
        <v>35</v>
      </c>
      <c r="B38" s="125" t="s">
        <v>95</v>
      </c>
      <c r="C38" s="122">
        <v>1997</v>
      </c>
      <c r="D38" s="35"/>
      <c r="E38" s="107"/>
      <c r="F38" s="52">
        <v>0</v>
      </c>
      <c r="G38" s="35"/>
      <c r="H38" s="107"/>
      <c r="I38" s="52">
        <v>0</v>
      </c>
      <c r="J38" s="55">
        <v>37</v>
      </c>
      <c r="K38" s="141">
        <v>2</v>
      </c>
      <c r="L38" s="28">
        <v>37</v>
      </c>
      <c r="M38" s="40">
        <v>2</v>
      </c>
      <c r="N38" s="35"/>
      <c r="O38" s="52">
        <v>0</v>
      </c>
      <c r="P38" s="35"/>
      <c r="Q38" s="52">
        <v>0</v>
      </c>
      <c r="R38" s="62">
        <f t="shared" si="0"/>
        <v>4</v>
      </c>
      <c r="S38" s="7">
        <f t="shared" si="1"/>
        <v>4</v>
      </c>
    </row>
    <row r="39" spans="1:19" ht="12.75" customHeight="1">
      <c r="A39" s="68">
        <f t="shared" si="2"/>
        <v>36</v>
      </c>
      <c r="B39" s="125" t="s">
        <v>180</v>
      </c>
      <c r="C39" s="122">
        <v>1999</v>
      </c>
      <c r="D39" s="35"/>
      <c r="E39" s="107"/>
      <c r="F39" s="52">
        <v>0</v>
      </c>
      <c r="G39" s="35"/>
      <c r="H39" s="135"/>
      <c r="I39" s="52">
        <v>0</v>
      </c>
      <c r="J39" s="57"/>
      <c r="K39" s="140">
        <v>0</v>
      </c>
      <c r="L39" s="35"/>
      <c r="M39" s="52">
        <v>0</v>
      </c>
      <c r="N39" s="149">
        <v>56</v>
      </c>
      <c r="O39" s="181">
        <v>0</v>
      </c>
      <c r="P39" s="28">
        <v>39</v>
      </c>
      <c r="Q39" s="40">
        <v>2</v>
      </c>
      <c r="R39" s="62">
        <f t="shared" si="0"/>
        <v>2</v>
      </c>
      <c r="S39" s="7">
        <f t="shared" si="1"/>
        <v>2</v>
      </c>
    </row>
    <row r="40" spans="1:19" ht="12.75" customHeight="1">
      <c r="A40" s="68">
        <f t="shared" si="2"/>
        <v>37</v>
      </c>
      <c r="B40" s="125" t="s">
        <v>173</v>
      </c>
      <c r="C40" s="122">
        <v>2000</v>
      </c>
      <c r="D40" s="35"/>
      <c r="E40" s="107"/>
      <c r="F40" s="52">
        <v>0</v>
      </c>
      <c r="G40" s="35"/>
      <c r="H40" s="135"/>
      <c r="I40" s="52">
        <v>0</v>
      </c>
      <c r="J40" s="57"/>
      <c r="K40" s="140">
        <v>0</v>
      </c>
      <c r="L40" s="35"/>
      <c r="M40" s="52">
        <v>0</v>
      </c>
      <c r="N40" s="28">
        <v>35</v>
      </c>
      <c r="O40" s="40">
        <v>2</v>
      </c>
      <c r="P40" s="35"/>
      <c r="Q40" s="52">
        <v>0</v>
      </c>
      <c r="R40" s="62">
        <f t="shared" si="0"/>
        <v>2</v>
      </c>
      <c r="S40" s="7">
        <f t="shared" si="1"/>
        <v>2</v>
      </c>
    </row>
    <row r="41" spans="1:19" ht="12.75" customHeight="1">
      <c r="A41" s="68">
        <f t="shared" si="2"/>
        <v>38</v>
      </c>
      <c r="B41" s="129" t="s">
        <v>174</v>
      </c>
      <c r="C41" s="124">
        <v>1996</v>
      </c>
      <c r="D41" s="111"/>
      <c r="E41" s="113"/>
      <c r="F41" s="114">
        <v>0</v>
      </c>
      <c r="G41" s="111"/>
      <c r="H41" s="198"/>
      <c r="I41" s="114">
        <v>0</v>
      </c>
      <c r="J41" s="199"/>
      <c r="K41" s="200">
        <v>0</v>
      </c>
      <c r="L41" s="111"/>
      <c r="M41" s="114">
        <v>0</v>
      </c>
      <c r="N41" s="28">
        <v>36</v>
      </c>
      <c r="O41" s="40">
        <v>2</v>
      </c>
      <c r="P41" s="35"/>
      <c r="Q41" s="52">
        <v>0</v>
      </c>
      <c r="R41" s="62">
        <f t="shared" si="0"/>
        <v>2</v>
      </c>
      <c r="S41" s="7">
        <f t="shared" si="1"/>
        <v>2</v>
      </c>
    </row>
    <row r="42" spans="1:19" ht="12.75" customHeight="1">
      <c r="A42" s="68">
        <f t="shared" si="2"/>
        <v>39</v>
      </c>
      <c r="B42" s="129" t="s">
        <v>178</v>
      </c>
      <c r="C42" s="124">
        <v>1996</v>
      </c>
      <c r="D42" s="35"/>
      <c r="E42" s="107"/>
      <c r="F42" s="52">
        <v>0</v>
      </c>
      <c r="G42" s="35"/>
      <c r="H42" s="135"/>
      <c r="I42" s="52">
        <v>0</v>
      </c>
      <c r="J42" s="57"/>
      <c r="K42" s="140">
        <v>0</v>
      </c>
      <c r="L42" s="35"/>
      <c r="M42" s="52">
        <v>0</v>
      </c>
      <c r="N42" s="149">
        <v>51</v>
      </c>
      <c r="O42" s="181">
        <v>0</v>
      </c>
      <c r="P42" s="28">
        <v>42</v>
      </c>
      <c r="Q42" s="40">
        <v>0</v>
      </c>
      <c r="R42" s="62">
        <f t="shared" si="0"/>
        <v>0</v>
      </c>
      <c r="S42" s="7">
        <f t="shared" si="1"/>
        <v>0</v>
      </c>
    </row>
    <row r="43" spans="1:19" ht="12.75" customHeight="1">
      <c r="A43" s="68">
        <f t="shared" si="2"/>
        <v>40</v>
      </c>
      <c r="B43" s="129" t="s">
        <v>175</v>
      </c>
      <c r="C43" s="124">
        <v>1998</v>
      </c>
      <c r="D43" s="35"/>
      <c r="E43" s="107"/>
      <c r="F43" s="52">
        <v>0</v>
      </c>
      <c r="G43" s="35"/>
      <c r="H43" s="135"/>
      <c r="I43" s="52">
        <v>0</v>
      </c>
      <c r="J43" s="57"/>
      <c r="K43" s="140">
        <v>0</v>
      </c>
      <c r="L43" s="35"/>
      <c r="M43" s="52">
        <v>0</v>
      </c>
      <c r="N43" s="149">
        <v>45</v>
      </c>
      <c r="O43" s="181">
        <v>0</v>
      </c>
      <c r="P43" s="28">
        <v>43</v>
      </c>
      <c r="Q43" s="40">
        <v>0</v>
      </c>
      <c r="R43" s="62">
        <f t="shared" si="0"/>
        <v>0</v>
      </c>
      <c r="S43" s="7">
        <f t="shared" si="1"/>
        <v>0</v>
      </c>
    </row>
    <row r="44" spans="1:19" ht="12.75" customHeight="1">
      <c r="A44" s="68">
        <f t="shared" si="2"/>
        <v>41</v>
      </c>
      <c r="B44" s="129" t="s">
        <v>177</v>
      </c>
      <c r="C44" s="124">
        <v>1998</v>
      </c>
      <c r="D44" s="35"/>
      <c r="E44" s="107"/>
      <c r="F44" s="52">
        <v>0</v>
      </c>
      <c r="G44" s="35"/>
      <c r="H44" s="135"/>
      <c r="I44" s="52">
        <v>0</v>
      </c>
      <c r="J44" s="57"/>
      <c r="K44" s="140">
        <v>0</v>
      </c>
      <c r="L44" s="35"/>
      <c r="M44" s="52">
        <v>0</v>
      </c>
      <c r="N44" s="149">
        <v>48</v>
      </c>
      <c r="O44" s="181">
        <v>0</v>
      </c>
      <c r="P44" s="28">
        <v>47</v>
      </c>
      <c r="Q44" s="40">
        <v>0</v>
      </c>
      <c r="R44" s="62">
        <f t="shared" si="0"/>
        <v>0</v>
      </c>
      <c r="S44" s="7">
        <f t="shared" si="1"/>
        <v>0</v>
      </c>
    </row>
    <row r="45" spans="1:19" ht="12.75" customHeight="1">
      <c r="A45" s="68">
        <f t="shared" si="2"/>
        <v>42</v>
      </c>
      <c r="B45" s="129" t="s">
        <v>52</v>
      </c>
      <c r="C45" s="124">
        <v>1997</v>
      </c>
      <c r="D45" s="35"/>
      <c r="E45" s="107"/>
      <c r="F45" s="52">
        <v>0</v>
      </c>
      <c r="G45" s="35"/>
      <c r="H45" s="135"/>
      <c r="I45" s="52">
        <v>0</v>
      </c>
      <c r="J45" s="57"/>
      <c r="K45" s="140">
        <v>0</v>
      </c>
      <c r="L45" s="35"/>
      <c r="M45" s="52">
        <v>0</v>
      </c>
      <c r="N45" s="111"/>
      <c r="O45" s="52">
        <v>0</v>
      </c>
      <c r="P45" s="28">
        <v>48</v>
      </c>
      <c r="Q45" s="40">
        <v>0</v>
      </c>
      <c r="R45" s="62">
        <f t="shared" si="0"/>
        <v>0</v>
      </c>
      <c r="S45" s="7">
        <f t="shared" si="1"/>
        <v>0</v>
      </c>
    </row>
    <row r="46" spans="1:19" ht="12.75" customHeight="1">
      <c r="A46" s="68">
        <f t="shared" si="2"/>
        <v>43</v>
      </c>
      <c r="B46" s="129" t="s">
        <v>114</v>
      </c>
      <c r="C46" s="124">
        <v>1996</v>
      </c>
      <c r="D46" s="35"/>
      <c r="E46" s="107"/>
      <c r="F46" s="52">
        <v>0</v>
      </c>
      <c r="G46" s="35"/>
      <c r="H46" s="135"/>
      <c r="I46" s="52">
        <v>0</v>
      </c>
      <c r="J46" s="57"/>
      <c r="K46" s="140">
        <v>0</v>
      </c>
      <c r="L46" s="35"/>
      <c r="M46" s="52">
        <v>0</v>
      </c>
      <c r="N46" s="150">
        <v>42</v>
      </c>
      <c r="O46" s="181">
        <v>0</v>
      </c>
      <c r="P46" s="191" t="s">
        <v>82</v>
      </c>
      <c r="Q46" s="209">
        <v>0</v>
      </c>
      <c r="R46" s="62">
        <f t="shared" si="0"/>
        <v>0</v>
      </c>
      <c r="S46" s="7">
        <f t="shared" si="1"/>
        <v>0</v>
      </c>
    </row>
    <row r="47" spans="1:19" ht="12.75" customHeight="1">
      <c r="A47" s="68">
        <f t="shared" si="2"/>
        <v>44</v>
      </c>
      <c r="B47" s="129" t="s">
        <v>74</v>
      </c>
      <c r="C47" s="124">
        <v>1998</v>
      </c>
      <c r="D47" s="35"/>
      <c r="E47" s="107"/>
      <c r="F47" s="52">
        <v>0</v>
      </c>
      <c r="G47" s="35"/>
      <c r="H47" s="135"/>
      <c r="I47" s="52">
        <v>0</v>
      </c>
      <c r="J47" s="57"/>
      <c r="K47" s="140">
        <v>0</v>
      </c>
      <c r="L47" s="35"/>
      <c r="M47" s="52">
        <v>0</v>
      </c>
      <c r="N47" s="201" t="s">
        <v>82</v>
      </c>
      <c r="O47" s="209">
        <v>0</v>
      </c>
      <c r="P47" s="35"/>
      <c r="Q47" s="52">
        <v>0</v>
      </c>
      <c r="R47" s="62">
        <f t="shared" si="0"/>
        <v>0</v>
      </c>
      <c r="S47" s="7">
        <f t="shared" si="1"/>
        <v>0</v>
      </c>
    </row>
    <row r="48" spans="1:19" ht="12.75" customHeight="1">
      <c r="A48" s="68">
        <f t="shared" si="2"/>
        <v>45</v>
      </c>
      <c r="B48" s="129" t="s">
        <v>176</v>
      </c>
      <c r="C48" s="124">
        <v>1997</v>
      </c>
      <c r="D48" s="35"/>
      <c r="E48" s="107"/>
      <c r="F48" s="52">
        <v>0</v>
      </c>
      <c r="G48" s="35"/>
      <c r="H48" s="135"/>
      <c r="I48" s="52">
        <v>0</v>
      </c>
      <c r="J48" s="57"/>
      <c r="K48" s="140">
        <v>0</v>
      </c>
      <c r="L48" s="35"/>
      <c r="M48" s="52">
        <v>0</v>
      </c>
      <c r="N48" s="150">
        <v>47</v>
      </c>
      <c r="O48" s="40">
        <v>0</v>
      </c>
      <c r="P48" s="35"/>
      <c r="Q48" s="52">
        <v>0</v>
      </c>
      <c r="R48" s="62">
        <f t="shared" si="0"/>
        <v>0</v>
      </c>
      <c r="S48" s="7">
        <f t="shared" si="1"/>
        <v>0</v>
      </c>
    </row>
    <row r="49" spans="1:19" ht="12.75" customHeight="1">
      <c r="A49" s="68">
        <f t="shared" si="2"/>
        <v>46</v>
      </c>
      <c r="B49" s="129" t="s">
        <v>179</v>
      </c>
      <c r="C49" s="124">
        <v>1997</v>
      </c>
      <c r="D49" s="35"/>
      <c r="E49" s="107"/>
      <c r="F49" s="52">
        <v>0</v>
      </c>
      <c r="G49" s="35"/>
      <c r="H49" s="135"/>
      <c r="I49" s="52">
        <v>0</v>
      </c>
      <c r="J49" s="57"/>
      <c r="K49" s="140">
        <v>0</v>
      </c>
      <c r="L49" s="35"/>
      <c r="M49" s="52">
        <v>0</v>
      </c>
      <c r="N49" s="150">
        <v>53</v>
      </c>
      <c r="O49" s="40">
        <v>0</v>
      </c>
      <c r="P49" s="35"/>
      <c r="Q49" s="52">
        <v>0</v>
      </c>
      <c r="R49" s="62">
        <f t="shared" si="0"/>
        <v>0</v>
      </c>
      <c r="S49" s="7">
        <f t="shared" si="1"/>
        <v>0</v>
      </c>
    </row>
    <row r="50" spans="2:19" ht="12.75">
      <c r="B50" s="3"/>
      <c r="C50" s="12"/>
      <c r="D50" s="12"/>
      <c r="E50" s="12"/>
      <c r="F50" s="3"/>
      <c r="G50" s="12"/>
      <c r="H50" s="12"/>
      <c r="I50" s="3"/>
      <c r="J50" s="12"/>
      <c r="K50" s="3"/>
      <c r="L50" s="12"/>
      <c r="M50" s="3"/>
      <c r="N50" s="3"/>
      <c r="O50" s="3"/>
      <c r="P50" s="3"/>
      <c r="Q50" s="3"/>
      <c r="R50" s="12"/>
      <c r="S50" s="12"/>
    </row>
  </sheetData>
  <sheetProtection/>
  <mergeCells count="7">
    <mergeCell ref="A1:S1"/>
    <mergeCell ref="D2:F2"/>
    <mergeCell ref="G2:I2"/>
    <mergeCell ref="J2:K2"/>
    <mergeCell ref="L2:M2"/>
    <mergeCell ref="N2:O2"/>
    <mergeCell ref="P2:Q2"/>
  </mergeCells>
  <printOptions/>
  <pageMargins left="1.062992125984252" right="0.4724409448818898" top="0.31496062992125984" bottom="0.3937007874015748" header="0.3937007874015748" footer="0.11811023622047245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="120" zoomScaleNormal="120" zoomScalePageLayoutView="130" workbookViewId="0" topLeftCell="A1">
      <selection activeCell="V24" sqref="V24"/>
    </sheetView>
  </sheetViews>
  <sheetFormatPr defaultColWidth="9.00390625" defaultRowHeight="12.75"/>
  <cols>
    <col min="1" max="1" width="6.625" style="17" customWidth="1"/>
    <col min="2" max="2" width="23.25390625" style="17" customWidth="1"/>
    <col min="3" max="3" width="6.875" style="22" customWidth="1"/>
    <col min="4" max="5" width="5.625" style="17" customWidth="1"/>
    <col min="6" max="6" width="5.75390625" style="18" customWidth="1"/>
    <col min="7" max="8" width="5.625" style="17" customWidth="1"/>
    <col min="9" max="9" width="5.75390625" style="18" customWidth="1"/>
    <col min="10" max="10" width="5.625" style="17" customWidth="1"/>
    <col min="11" max="11" width="5.75390625" style="18" customWidth="1"/>
    <col min="12" max="12" width="5.625" style="18" customWidth="1"/>
    <col min="13" max="13" width="5.75390625" style="18" customWidth="1"/>
    <col min="14" max="15" width="7.875" style="18" customWidth="1"/>
    <col min="16" max="17" width="7.25390625" style="1" customWidth="1"/>
    <col min="18" max="18" width="10.25390625" style="10" hidden="1" customWidth="1"/>
    <col min="19" max="19" width="10.875" style="10" customWidth="1"/>
    <col min="20" max="16384" width="9.125" style="17" customWidth="1"/>
  </cols>
  <sheetData>
    <row r="1" spans="1:19" ht="21.75" customHeight="1" thickBot="1">
      <c r="A1" s="268" t="s">
        <v>190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9"/>
      <c r="R1" s="17"/>
      <c r="S1" s="17"/>
    </row>
    <row r="2" spans="1:18" ht="39" customHeight="1" thickBot="1">
      <c r="A2" s="16"/>
      <c r="B2" s="19"/>
      <c r="C2" s="21"/>
      <c r="D2" s="257" t="s">
        <v>96</v>
      </c>
      <c r="E2" s="258"/>
      <c r="F2" s="259"/>
      <c r="G2" s="257" t="s">
        <v>97</v>
      </c>
      <c r="H2" s="258"/>
      <c r="I2" s="259"/>
      <c r="J2" s="260" t="s">
        <v>59</v>
      </c>
      <c r="K2" s="261"/>
      <c r="L2" s="262" t="s">
        <v>58</v>
      </c>
      <c r="M2" s="263"/>
      <c r="N2" s="264" t="s">
        <v>184</v>
      </c>
      <c r="O2" s="265"/>
      <c r="P2" s="266" t="s">
        <v>183</v>
      </c>
      <c r="Q2" s="267"/>
      <c r="R2" s="24"/>
    </row>
    <row r="3" spans="1:19" ht="39.75" customHeight="1" thickBot="1">
      <c r="A3" s="47" t="s">
        <v>2</v>
      </c>
      <c r="B3" s="85" t="s">
        <v>3</v>
      </c>
      <c r="C3" s="53" t="s">
        <v>29</v>
      </c>
      <c r="D3" s="8" t="s">
        <v>27</v>
      </c>
      <c r="E3" s="119" t="s">
        <v>28</v>
      </c>
      <c r="F3" s="14" t="s">
        <v>5</v>
      </c>
      <c r="G3" s="8" t="s">
        <v>27</v>
      </c>
      <c r="H3" s="119" t="s">
        <v>28</v>
      </c>
      <c r="I3" s="25" t="s">
        <v>5</v>
      </c>
      <c r="J3" s="8" t="s">
        <v>4</v>
      </c>
      <c r="K3" s="14" t="s">
        <v>5</v>
      </c>
      <c r="L3" s="37" t="s">
        <v>4</v>
      </c>
      <c r="M3" s="25" t="s">
        <v>5</v>
      </c>
      <c r="N3" s="8" t="s">
        <v>4</v>
      </c>
      <c r="O3" s="14" t="s">
        <v>5</v>
      </c>
      <c r="P3" s="8" t="s">
        <v>4</v>
      </c>
      <c r="Q3" s="14" t="s">
        <v>5</v>
      </c>
      <c r="R3" s="211" t="s">
        <v>192</v>
      </c>
      <c r="S3" s="189" t="s">
        <v>104</v>
      </c>
    </row>
    <row r="4" spans="1:19" ht="13.5" customHeight="1">
      <c r="A4" s="81">
        <f>1</f>
        <v>1</v>
      </c>
      <c r="B4" s="86" t="s">
        <v>13</v>
      </c>
      <c r="C4" s="82">
        <v>1997</v>
      </c>
      <c r="D4" s="229">
        <v>17</v>
      </c>
      <c r="E4" s="136">
        <v>2</v>
      </c>
      <c r="F4" s="145">
        <v>55</v>
      </c>
      <c r="G4" s="131">
        <v>17</v>
      </c>
      <c r="H4" s="115">
        <v>3</v>
      </c>
      <c r="I4" s="146">
        <v>50</v>
      </c>
      <c r="J4" s="148">
        <v>3</v>
      </c>
      <c r="K4" s="130">
        <v>50</v>
      </c>
      <c r="L4" s="61">
        <v>6</v>
      </c>
      <c r="M4" s="93">
        <v>42</v>
      </c>
      <c r="N4" s="171">
        <v>8</v>
      </c>
      <c r="O4" s="204">
        <v>38</v>
      </c>
      <c r="P4" s="248">
        <v>14</v>
      </c>
      <c r="Q4" s="285">
        <v>29</v>
      </c>
      <c r="R4" s="182">
        <f aca="true" t="shared" si="0" ref="R4:R38">F4+I4+K4+M4+O4+Q4</f>
        <v>264</v>
      </c>
      <c r="S4" s="207">
        <f aca="true" t="shared" si="1" ref="S4:S38">R4-MIN(F4,I4,K4,M4,O4,Q4)</f>
        <v>235</v>
      </c>
    </row>
    <row r="5" spans="1:19" ht="13.5" customHeight="1">
      <c r="A5" s="81">
        <f>A4+1</f>
        <v>2</v>
      </c>
      <c r="B5" s="86" t="s">
        <v>12</v>
      </c>
      <c r="C5" s="82">
        <v>1998</v>
      </c>
      <c r="D5" s="56">
        <v>19</v>
      </c>
      <c r="E5" s="116">
        <v>3</v>
      </c>
      <c r="F5" s="42">
        <v>50</v>
      </c>
      <c r="G5" s="98">
        <v>18</v>
      </c>
      <c r="H5" s="105">
        <v>4</v>
      </c>
      <c r="I5" s="141">
        <v>46</v>
      </c>
      <c r="J5" s="149">
        <v>8</v>
      </c>
      <c r="K5" s="42">
        <v>38</v>
      </c>
      <c r="L5" s="61">
        <v>14</v>
      </c>
      <c r="M5" s="39">
        <v>29</v>
      </c>
      <c r="N5" s="171">
        <v>4</v>
      </c>
      <c r="O5" s="205">
        <v>46</v>
      </c>
      <c r="P5" s="180">
        <v>3</v>
      </c>
      <c r="Q5" s="286">
        <v>50</v>
      </c>
      <c r="R5" s="26">
        <f t="shared" si="0"/>
        <v>259</v>
      </c>
      <c r="S5" s="208">
        <f t="shared" si="1"/>
        <v>230</v>
      </c>
    </row>
    <row r="6" spans="1:19" ht="13.5" customHeight="1">
      <c r="A6" s="81">
        <f>A5+1</f>
        <v>3</v>
      </c>
      <c r="B6" s="249" t="s">
        <v>33</v>
      </c>
      <c r="C6" s="82">
        <v>1997</v>
      </c>
      <c r="D6" s="51">
        <v>16</v>
      </c>
      <c r="E6" s="105">
        <v>1</v>
      </c>
      <c r="F6" s="42">
        <v>60</v>
      </c>
      <c r="G6" s="98">
        <v>47</v>
      </c>
      <c r="H6" s="109">
        <v>11</v>
      </c>
      <c r="I6" s="141">
        <v>32</v>
      </c>
      <c r="J6" s="149">
        <v>5</v>
      </c>
      <c r="K6" s="42">
        <v>44</v>
      </c>
      <c r="L6" s="38">
        <v>12</v>
      </c>
      <c r="M6" s="39">
        <v>31</v>
      </c>
      <c r="N6" s="240">
        <v>3</v>
      </c>
      <c r="O6" s="205">
        <v>50</v>
      </c>
      <c r="P6" s="179">
        <v>5</v>
      </c>
      <c r="Q6" s="286">
        <v>44</v>
      </c>
      <c r="R6" s="26">
        <f t="shared" si="0"/>
        <v>261</v>
      </c>
      <c r="S6" s="208">
        <f t="shared" si="1"/>
        <v>230</v>
      </c>
    </row>
    <row r="7" spans="1:19" ht="13.5" customHeight="1">
      <c r="A7" s="81">
        <f aca="true" t="shared" si="2" ref="A7:A38">A6+1</f>
        <v>4</v>
      </c>
      <c r="B7" s="87" t="s">
        <v>16</v>
      </c>
      <c r="C7" s="83">
        <v>1996</v>
      </c>
      <c r="D7" s="51">
        <v>20</v>
      </c>
      <c r="E7" s="116">
        <v>4</v>
      </c>
      <c r="F7" s="42">
        <v>46</v>
      </c>
      <c r="G7" s="98">
        <v>26</v>
      </c>
      <c r="H7" s="105">
        <v>6</v>
      </c>
      <c r="I7" s="141">
        <v>42</v>
      </c>
      <c r="J7" s="149">
        <v>4</v>
      </c>
      <c r="K7" s="42">
        <v>46</v>
      </c>
      <c r="L7" s="61">
        <v>5</v>
      </c>
      <c r="M7" s="39">
        <v>44</v>
      </c>
      <c r="N7" s="151">
        <v>12</v>
      </c>
      <c r="O7" s="205">
        <v>31</v>
      </c>
      <c r="P7" s="149">
        <v>7</v>
      </c>
      <c r="Q7" s="286">
        <v>40</v>
      </c>
      <c r="R7" s="26">
        <f t="shared" si="0"/>
        <v>249</v>
      </c>
      <c r="S7" s="208">
        <f t="shared" si="1"/>
        <v>218</v>
      </c>
    </row>
    <row r="8" spans="1:19" ht="13.5" customHeight="1">
      <c r="A8" s="81">
        <f t="shared" si="2"/>
        <v>5</v>
      </c>
      <c r="B8" s="87" t="s">
        <v>15</v>
      </c>
      <c r="C8" s="83">
        <v>1996</v>
      </c>
      <c r="D8" s="51">
        <v>34</v>
      </c>
      <c r="E8" s="105">
        <v>11</v>
      </c>
      <c r="F8" s="42">
        <v>32</v>
      </c>
      <c r="G8" s="98">
        <v>45</v>
      </c>
      <c r="H8" s="105">
        <v>10</v>
      </c>
      <c r="I8" s="141">
        <v>34</v>
      </c>
      <c r="J8" s="149">
        <v>6</v>
      </c>
      <c r="K8" s="42">
        <v>42</v>
      </c>
      <c r="L8" s="38">
        <v>3</v>
      </c>
      <c r="M8" s="39">
        <v>50</v>
      </c>
      <c r="N8" s="173">
        <v>10</v>
      </c>
      <c r="O8" s="205">
        <v>34</v>
      </c>
      <c r="P8" s="149">
        <v>4</v>
      </c>
      <c r="Q8" s="286">
        <v>46</v>
      </c>
      <c r="R8" s="26">
        <f t="shared" si="0"/>
        <v>238</v>
      </c>
      <c r="S8" s="208">
        <f t="shared" si="1"/>
        <v>206</v>
      </c>
    </row>
    <row r="9" spans="1:19" ht="13.5" customHeight="1">
      <c r="A9" s="81">
        <f t="shared" si="2"/>
        <v>6</v>
      </c>
      <c r="B9" s="87" t="s">
        <v>17</v>
      </c>
      <c r="C9" s="83">
        <v>1996</v>
      </c>
      <c r="D9" s="51">
        <v>33</v>
      </c>
      <c r="E9" s="116">
        <v>10</v>
      </c>
      <c r="F9" s="42">
        <v>34</v>
      </c>
      <c r="G9" s="98">
        <v>19</v>
      </c>
      <c r="H9" s="109">
        <v>5</v>
      </c>
      <c r="I9" s="141">
        <v>44</v>
      </c>
      <c r="J9" s="149">
        <v>7</v>
      </c>
      <c r="K9" s="42">
        <v>40</v>
      </c>
      <c r="L9" s="61">
        <v>4</v>
      </c>
      <c r="M9" s="39">
        <v>46</v>
      </c>
      <c r="N9" s="151">
        <v>6</v>
      </c>
      <c r="O9" s="205">
        <v>42</v>
      </c>
      <c r="P9" s="149">
        <v>12</v>
      </c>
      <c r="Q9" s="286">
        <v>31</v>
      </c>
      <c r="R9" s="26">
        <f t="shared" si="0"/>
        <v>237</v>
      </c>
      <c r="S9" s="208">
        <f t="shared" si="1"/>
        <v>206</v>
      </c>
    </row>
    <row r="10" spans="1:19" ht="13.5" customHeight="1">
      <c r="A10" s="81">
        <f t="shared" si="2"/>
        <v>7</v>
      </c>
      <c r="B10" s="87" t="s">
        <v>14</v>
      </c>
      <c r="C10" s="83">
        <v>1998</v>
      </c>
      <c r="D10" s="51">
        <v>24</v>
      </c>
      <c r="E10" s="105">
        <v>5</v>
      </c>
      <c r="F10" s="42">
        <v>44</v>
      </c>
      <c r="G10" s="98">
        <v>37</v>
      </c>
      <c r="H10" s="109">
        <v>9</v>
      </c>
      <c r="I10" s="141">
        <v>36</v>
      </c>
      <c r="J10" s="149">
        <v>10</v>
      </c>
      <c r="K10" s="42">
        <v>34</v>
      </c>
      <c r="L10" s="38">
        <v>8</v>
      </c>
      <c r="M10" s="39">
        <v>38</v>
      </c>
      <c r="N10" s="151">
        <v>5</v>
      </c>
      <c r="O10" s="205">
        <v>44</v>
      </c>
      <c r="P10" s="179">
        <v>6</v>
      </c>
      <c r="Q10" s="286">
        <v>42</v>
      </c>
      <c r="R10" s="26">
        <f t="shared" si="0"/>
        <v>238</v>
      </c>
      <c r="S10" s="208">
        <f t="shared" si="1"/>
        <v>204</v>
      </c>
    </row>
    <row r="11" spans="1:19" ht="13.5" customHeight="1">
      <c r="A11" s="81">
        <f t="shared" si="2"/>
        <v>8</v>
      </c>
      <c r="B11" s="87" t="s">
        <v>41</v>
      </c>
      <c r="C11" s="83">
        <v>2000</v>
      </c>
      <c r="D11" s="51">
        <v>29</v>
      </c>
      <c r="E11" s="116">
        <v>7</v>
      </c>
      <c r="F11" s="42">
        <v>40</v>
      </c>
      <c r="G11" s="98">
        <v>56</v>
      </c>
      <c r="H11" s="105">
        <v>14</v>
      </c>
      <c r="I11" s="141">
        <v>29</v>
      </c>
      <c r="J11" s="149">
        <v>11</v>
      </c>
      <c r="K11" s="42">
        <v>32</v>
      </c>
      <c r="L11" s="61">
        <v>11</v>
      </c>
      <c r="M11" s="39">
        <v>32</v>
      </c>
      <c r="N11" s="151">
        <v>9</v>
      </c>
      <c r="O11" s="205">
        <v>36</v>
      </c>
      <c r="P11" s="149">
        <v>9</v>
      </c>
      <c r="Q11" s="286">
        <v>36</v>
      </c>
      <c r="R11" s="26">
        <f t="shared" si="0"/>
        <v>205</v>
      </c>
      <c r="S11" s="208">
        <f t="shared" si="1"/>
        <v>176</v>
      </c>
    </row>
    <row r="12" spans="1:19" ht="13.5" customHeight="1">
      <c r="A12" s="81">
        <f t="shared" si="2"/>
        <v>9</v>
      </c>
      <c r="B12" s="87" t="s">
        <v>31</v>
      </c>
      <c r="C12" s="83">
        <v>1998</v>
      </c>
      <c r="D12" s="51">
        <v>32</v>
      </c>
      <c r="E12" s="105">
        <v>9</v>
      </c>
      <c r="F12" s="42">
        <v>36</v>
      </c>
      <c r="G12" s="98">
        <v>31</v>
      </c>
      <c r="H12" s="109">
        <v>7</v>
      </c>
      <c r="I12" s="141">
        <v>40</v>
      </c>
      <c r="J12" s="149">
        <v>14</v>
      </c>
      <c r="K12" s="42">
        <v>29</v>
      </c>
      <c r="L12" s="38">
        <v>10</v>
      </c>
      <c r="M12" s="39">
        <v>34</v>
      </c>
      <c r="N12" s="151">
        <v>11</v>
      </c>
      <c r="O12" s="205">
        <v>32</v>
      </c>
      <c r="P12" s="149">
        <v>10</v>
      </c>
      <c r="Q12" s="286">
        <v>34</v>
      </c>
      <c r="R12" s="26">
        <f t="shared" si="0"/>
        <v>205</v>
      </c>
      <c r="S12" s="208">
        <f t="shared" si="1"/>
        <v>176</v>
      </c>
    </row>
    <row r="13" spans="1:19" ht="13.5" customHeight="1">
      <c r="A13" s="81">
        <f t="shared" si="2"/>
        <v>10</v>
      </c>
      <c r="B13" s="87" t="s">
        <v>30</v>
      </c>
      <c r="C13" s="83">
        <v>1999</v>
      </c>
      <c r="D13" s="51">
        <v>37</v>
      </c>
      <c r="E13" s="116">
        <v>12</v>
      </c>
      <c r="F13" s="42">
        <v>31</v>
      </c>
      <c r="G13" s="98">
        <v>36</v>
      </c>
      <c r="H13" s="105">
        <v>8</v>
      </c>
      <c r="I13" s="141">
        <v>38</v>
      </c>
      <c r="J13" s="149">
        <v>12</v>
      </c>
      <c r="K13" s="42">
        <v>31</v>
      </c>
      <c r="L13" s="61">
        <v>16</v>
      </c>
      <c r="M13" s="39">
        <v>27</v>
      </c>
      <c r="N13" s="151">
        <v>16</v>
      </c>
      <c r="O13" s="205">
        <v>27</v>
      </c>
      <c r="P13" s="180">
        <v>16</v>
      </c>
      <c r="Q13" s="286">
        <v>27</v>
      </c>
      <c r="R13" s="26">
        <f t="shared" si="0"/>
        <v>181</v>
      </c>
      <c r="S13" s="208">
        <f t="shared" si="1"/>
        <v>154</v>
      </c>
    </row>
    <row r="14" spans="1:19" ht="13.5" customHeight="1">
      <c r="A14" s="81">
        <f t="shared" si="2"/>
        <v>11</v>
      </c>
      <c r="B14" s="87" t="s">
        <v>48</v>
      </c>
      <c r="C14" s="83">
        <v>1998</v>
      </c>
      <c r="D14" s="29"/>
      <c r="E14" s="30"/>
      <c r="F14" s="117">
        <v>0</v>
      </c>
      <c r="G14" s="144"/>
      <c r="H14" s="30"/>
      <c r="I14" s="147">
        <v>0</v>
      </c>
      <c r="J14" s="149">
        <v>13</v>
      </c>
      <c r="K14" s="42">
        <v>30</v>
      </c>
      <c r="L14" s="38">
        <v>9</v>
      </c>
      <c r="M14" s="39">
        <v>36</v>
      </c>
      <c r="N14" s="149">
        <v>15</v>
      </c>
      <c r="O14" s="205">
        <v>28</v>
      </c>
      <c r="P14" s="149">
        <v>15</v>
      </c>
      <c r="Q14" s="286">
        <v>28</v>
      </c>
      <c r="R14" s="26">
        <f t="shared" si="0"/>
        <v>122</v>
      </c>
      <c r="S14" s="208">
        <f t="shared" si="1"/>
        <v>122</v>
      </c>
    </row>
    <row r="15" spans="1:19" ht="13.5" customHeight="1">
      <c r="A15" s="81">
        <f t="shared" si="2"/>
        <v>12</v>
      </c>
      <c r="B15" s="87" t="s">
        <v>11</v>
      </c>
      <c r="C15" s="83">
        <v>1997</v>
      </c>
      <c r="D15" s="56">
        <v>49</v>
      </c>
      <c r="E15" s="116">
        <v>14</v>
      </c>
      <c r="F15" s="42">
        <v>29</v>
      </c>
      <c r="G15" s="98">
        <v>53</v>
      </c>
      <c r="H15" s="109">
        <v>13</v>
      </c>
      <c r="I15" s="141">
        <v>30</v>
      </c>
      <c r="J15" s="149">
        <v>16</v>
      </c>
      <c r="K15" s="42">
        <v>27</v>
      </c>
      <c r="L15" s="61">
        <v>13</v>
      </c>
      <c r="M15" s="39">
        <v>30</v>
      </c>
      <c r="N15" s="176"/>
      <c r="O15" s="223">
        <v>0</v>
      </c>
      <c r="P15" s="176"/>
      <c r="Q15" s="225">
        <v>0</v>
      </c>
      <c r="R15" s="26">
        <f t="shared" si="0"/>
        <v>116</v>
      </c>
      <c r="S15" s="208">
        <f t="shared" si="1"/>
        <v>116</v>
      </c>
    </row>
    <row r="16" spans="1:19" ht="13.5" customHeight="1">
      <c r="A16" s="81">
        <f t="shared" si="2"/>
        <v>13</v>
      </c>
      <c r="B16" s="87" t="s">
        <v>32</v>
      </c>
      <c r="C16" s="83">
        <v>1998</v>
      </c>
      <c r="D16" s="29"/>
      <c r="E16" s="30"/>
      <c r="F16" s="117">
        <v>0</v>
      </c>
      <c r="G16" s="144"/>
      <c r="H16" s="30"/>
      <c r="I16" s="147">
        <v>0</v>
      </c>
      <c r="J16" s="149">
        <v>15</v>
      </c>
      <c r="K16" s="42">
        <v>28</v>
      </c>
      <c r="L16" s="38">
        <v>15</v>
      </c>
      <c r="M16" s="39">
        <v>28</v>
      </c>
      <c r="N16" s="58">
        <v>17</v>
      </c>
      <c r="O16" s="205">
        <v>26</v>
      </c>
      <c r="P16" s="149">
        <v>11</v>
      </c>
      <c r="Q16" s="286">
        <v>32</v>
      </c>
      <c r="R16" s="26">
        <f t="shared" si="0"/>
        <v>114</v>
      </c>
      <c r="S16" s="208">
        <f t="shared" si="1"/>
        <v>114</v>
      </c>
    </row>
    <row r="17" spans="1:19" ht="13.5" customHeight="1">
      <c r="A17" s="81">
        <f t="shared" si="2"/>
        <v>14</v>
      </c>
      <c r="B17" s="87" t="s">
        <v>86</v>
      </c>
      <c r="C17" s="83">
        <v>1999</v>
      </c>
      <c r="D17" s="29"/>
      <c r="E17" s="99"/>
      <c r="F17" s="117">
        <v>0</v>
      </c>
      <c r="G17" s="144"/>
      <c r="H17" s="30"/>
      <c r="I17" s="147">
        <v>0</v>
      </c>
      <c r="J17" s="149">
        <v>17</v>
      </c>
      <c r="K17" s="42">
        <v>26</v>
      </c>
      <c r="L17" s="38">
        <v>17</v>
      </c>
      <c r="M17" s="39">
        <v>26</v>
      </c>
      <c r="N17" s="151">
        <v>18</v>
      </c>
      <c r="O17" s="205">
        <v>25</v>
      </c>
      <c r="P17" s="149">
        <v>13</v>
      </c>
      <c r="Q17" s="286">
        <v>30</v>
      </c>
      <c r="R17" s="26">
        <f t="shared" si="0"/>
        <v>107</v>
      </c>
      <c r="S17" s="208">
        <f t="shared" si="1"/>
        <v>107</v>
      </c>
    </row>
    <row r="18" spans="1:19" ht="13.5" customHeight="1">
      <c r="A18" s="81">
        <f t="shared" si="2"/>
        <v>15</v>
      </c>
      <c r="B18" s="87" t="s">
        <v>87</v>
      </c>
      <c r="C18" s="83">
        <v>1998</v>
      </c>
      <c r="D18" s="29"/>
      <c r="E18" s="30"/>
      <c r="F18" s="117">
        <v>0</v>
      </c>
      <c r="G18" s="144"/>
      <c r="H18" s="30"/>
      <c r="I18" s="147">
        <v>0</v>
      </c>
      <c r="J18" s="149">
        <v>18</v>
      </c>
      <c r="K18" s="42">
        <v>25</v>
      </c>
      <c r="L18" s="38">
        <v>18</v>
      </c>
      <c r="M18" s="39">
        <v>25</v>
      </c>
      <c r="N18" s="151">
        <v>24</v>
      </c>
      <c r="O18" s="205">
        <v>17</v>
      </c>
      <c r="P18" s="149">
        <v>17</v>
      </c>
      <c r="Q18" s="286">
        <v>26</v>
      </c>
      <c r="R18" s="26">
        <f t="shared" si="0"/>
        <v>93</v>
      </c>
      <c r="S18" s="208">
        <f t="shared" si="1"/>
        <v>93</v>
      </c>
    </row>
    <row r="19" spans="1:19" ht="13.5" customHeight="1">
      <c r="A19" s="81">
        <f t="shared" si="2"/>
        <v>16</v>
      </c>
      <c r="B19" s="87" t="s">
        <v>148</v>
      </c>
      <c r="C19" s="83">
        <v>1997</v>
      </c>
      <c r="D19" s="29"/>
      <c r="E19" s="30"/>
      <c r="F19" s="117">
        <v>0</v>
      </c>
      <c r="G19" s="144"/>
      <c r="H19" s="30"/>
      <c r="I19" s="147">
        <v>0</v>
      </c>
      <c r="J19" s="176"/>
      <c r="K19" s="225">
        <v>0</v>
      </c>
      <c r="L19" s="222"/>
      <c r="M19" s="223">
        <v>0</v>
      </c>
      <c r="N19" s="151">
        <v>7</v>
      </c>
      <c r="O19" s="205">
        <v>40</v>
      </c>
      <c r="P19" s="179">
        <v>8</v>
      </c>
      <c r="Q19" s="286">
        <v>38</v>
      </c>
      <c r="R19" s="26">
        <f t="shared" si="0"/>
        <v>78</v>
      </c>
      <c r="S19" s="208">
        <f t="shared" si="1"/>
        <v>78</v>
      </c>
    </row>
    <row r="20" spans="1:19" ht="13.5" customHeight="1">
      <c r="A20" s="81">
        <f t="shared" si="2"/>
        <v>17</v>
      </c>
      <c r="B20" s="87" t="s">
        <v>150</v>
      </c>
      <c r="C20" s="83">
        <v>1997</v>
      </c>
      <c r="D20" s="29"/>
      <c r="E20" s="30"/>
      <c r="F20" s="117">
        <v>0</v>
      </c>
      <c r="G20" s="144"/>
      <c r="H20" s="30"/>
      <c r="I20" s="147">
        <v>0</v>
      </c>
      <c r="J20" s="176"/>
      <c r="K20" s="225">
        <v>0</v>
      </c>
      <c r="L20" s="221"/>
      <c r="M20" s="223">
        <v>0</v>
      </c>
      <c r="N20" s="151">
        <v>14</v>
      </c>
      <c r="O20" s="205">
        <v>29</v>
      </c>
      <c r="P20" s="149">
        <v>21</v>
      </c>
      <c r="Q20" s="286">
        <v>22</v>
      </c>
      <c r="R20" s="26">
        <f t="shared" si="0"/>
        <v>51</v>
      </c>
      <c r="S20" s="208">
        <f t="shared" si="1"/>
        <v>51</v>
      </c>
    </row>
    <row r="21" spans="1:19" ht="13.5" customHeight="1">
      <c r="A21" s="81">
        <f t="shared" si="2"/>
        <v>18</v>
      </c>
      <c r="B21" s="87" t="s">
        <v>85</v>
      </c>
      <c r="C21" s="83">
        <v>1999</v>
      </c>
      <c r="D21" s="97"/>
      <c r="E21" s="99"/>
      <c r="F21" s="102">
        <v>0</v>
      </c>
      <c r="G21" s="99"/>
      <c r="H21" s="101"/>
      <c r="I21" s="100">
        <v>0</v>
      </c>
      <c r="J21" s="149">
        <v>19</v>
      </c>
      <c r="K21" s="42">
        <v>24</v>
      </c>
      <c r="L21" s="61">
        <v>19</v>
      </c>
      <c r="M21" s="39">
        <v>24</v>
      </c>
      <c r="N21" s="44" t="s">
        <v>82</v>
      </c>
      <c r="O21" s="224">
        <v>0</v>
      </c>
      <c r="P21" s="176"/>
      <c r="Q21" s="225">
        <v>0</v>
      </c>
      <c r="R21" s="26">
        <f t="shared" si="0"/>
        <v>48</v>
      </c>
      <c r="S21" s="208">
        <f t="shared" si="1"/>
        <v>48</v>
      </c>
    </row>
    <row r="22" spans="1:19" ht="13.5" customHeight="1">
      <c r="A22" s="81">
        <f t="shared" si="2"/>
        <v>19</v>
      </c>
      <c r="B22" s="88" t="s">
        <v>154</v>
      </c>
      <c r="C22" s="84">
        <v>2000</v>
      </c>
      <c r="D22" s="97"/>
      <c r="E22" s="99"/>
      <c r="F22" s="102">
        <v>0</v>
      </c>
      <c r="G22" s="99"/>
      <c r="H22" s="101"/>
      <c r="I22" s="100">
        <v>0</v>
      </c>
      <c r="J22" s="176"/>
      <c r="K22" s="225">
        <v>0</v>
      </c>
      <c r="L22" s="221"/>
      <c r="M22" s="223">
        <v>0</v>
      </c>
      <c r="N22" s="173">
        <v>22</v>
      </c>
      <c r="O22" s="205">
        <v>21</v>
      </c>
      <c r="P22" s="149">
        <v>18</v>
      </c>
      <c r="Q22" s="286">
        <v>25</v>
      </c>
      <c r="R22" s="26">
        <f t="shared" si="0"/>
        <v>46</v>
      </c>
      <c r="S22" s="208">
        <f t="shared" si="1"/>
        <v>46</v>
      </c>
    </row>
    <row r="23" spans="1:19" ht="13.5" customHeight="1">
      <c r="A23" s="81">
        <f t="shared" si="2"/>
        <v>20</v>
      </c>
      <c r="B23" s="88" t="s">
        <v>153</v>
      </c>
      <c r="C23" s="84">
        <v>1999</v>
      </c>
      <c r="D23" s="97"/>
      <c r="E23" s="99"/>
      <c r="F23" s="102">
        <v>0</v>
      </c>
      <c r="G23" s="99"/>
      <c r="H23" s="101"/>
      <c r="I23" s="100">
        <v>0</v>
      </c>
      <c r="J23" s="176"/>
      <c r="K23" s="225">
        <v>0</v>
      </c>
      <c r="L23" s="221"/>
      <c r="M23" s="223">
        <v>0</v>
      </c>
      <c r="N23" s="172">
        <v>21</v>
      </c>
      <c r="O23" s="205">
        <v>22</v>
      </c>
      <c r="P23" s="149">
        <v>22</v>
      </c>
      <c r="Q23" s="286">
        <v>21</v>
      </c>
      <c r="R23" s="26">
        <f t="shared" si="0"/>
        <v>43</v>
      </c>
      <c r="S23" s="208">
        <f t="shared" si="1"/>
        <v>43</v>
      </c>
    </row>
    <row r="24" spans="1:19" ht="13.5" customHeight="1">
      <c r="A24" s="81">
        <f t="shared" si="2"/>
        <v>21</v>
      </c>
      <c r="B24" s="88" t="s">
        <v>155</v>
      </c>
      <c r="C24" s="84">
        <v>1999</v>
      </c>
      <c r="D24" s="97"/>
      <c r="E24" s="99"/>
      <c r="F24" s="102">
        <v>0</v>
      </c>
      <c r="G24" s="99"/>
      <c r="H24" s="101"/>
      <c r="I24" s="100">
        <v>0</v>
      </c>
      <c r="J24" s="176"/>
      <c r="K24" s="225">
        <v>0</v>
      </c>
      <c r="L24" s="221"/>
      <c r="M24" s="223">
        <v>0</v>
      </c>
      <c r="N24" s="192">
        <v>23</v>
      </c>
      <c r="O24" s="205">
        <v>19</v>
      </c>
      <c r="P24" s="149">
        <v>20</v>
      </c>
      <c r="Q24" s="286">
        <v>23</v>
      </c>
      <c r="R24" s="26">
        <f t="shared" si="0"/>
        <v>42</v>
      </c>
      <c r="S24" s="208">
        <f t="shared" si="1"/>
        <v>42</v>
      </c>
    </row>
    <row r="25" spans="1:19" ht="13.5" customHeight="1">
      <c r="A25" s="81">
        <f t="shared" si="2"/>
        <v>22</v>
      </c>
      <c r="B25" s="88" t="s">
        <v>152</v>
      </c>
      <c r="C25" s="84">
        <v>1999</v>
      </c>
      <c r="D25" s="97"/>
      <c r="E25" s="99"/>
      <c r="F25" s="102">
        <v>0</v>
      </c>
      <c r="G25" s="99"/>
      <c r="H25" s="101"/>
      <c r="I25" s="100">
        <v>0</v>
      </c>
      <c r="J25" s="176"/>
      <c r="K25" s="225">
        <v>0</v>
      </c>
      <c r="L25" s="221"/>
      <c r="M25" s="223">
        <v>0</v>
      </c>
      <c r="N25" s="172">
        <v>20</v>
      </c>
      <c r="O25" s="205">
        <v>23</v>
      </c>
      <c r="P25" s="149">
        <v>23</v>
      </c>
      <c r="Q25" s="286">
        <v>19</v>
      </c>
      <c r="R25" s="26">
        <f t="shared" si="0"/>
        <v>42</v>
      </c>
      <c r="S25" s="208">
        <f t="shared" si="1"/>
        <v>42</v>
      </c>
    </row>
    <row r="26" spans="1:19" ht="13.5" customHeight="1">
      <c r="A26" s="81">
        <f t="shared" si="2"/>
        <v>23</v>
      </c>
      <c r="B26" s="88" t="s">
        <v>149</v>
      </c>
      <c r="C26" s="84">
        <v>2001</v>
      </c>
      <c r="D26" s="97"/>
      <c r="E26" s="99"/>
      <c r="F26" s="102">
        <v>0</v>
      </c>
      <c r="G26" s="99"/>
      <c r="H26" s="101"/>
      <c r="I26" s="100">
        <v>0</v>
      </c>
      <c r="J26" s="176"/>
      <c r="K26" s="225">
        <v>0</v>
      </c>
      <c r="L26" s="221"/>
      <c r="M26" s="223">
        <v>0</v>
      </c>
      <c r="N26" s="172">
        <v>13</v>
      </c>
      <c r="O26" s="205">
        <v>30</v>
      </c>
      <c r="P26" s="176"/>
      <c r="Q26" s="225">
        <v>0</v>
      </c>
      <c r="R26" s="26">
        <f t="shared" si="0"/>
        <v>30</v>
      </c>
      <c r="S26" s="208">
        <f t="shared" si="1"/>
        <v>30</v>
      </c>
    </row>
    <row r="27" spans="1:19" ht="13.5" customHeight="1">
      <c r="A27" s="81">
        <f t="shared" si="2"/>
        <v>24</v>
      </c>
      <c r="B27" s="88" t="s">
        <v>157</v>
      </c>
      <c r="C27" s="84">
        <v>1998</v>
      </c>
      <c r="D27" s="97"/>
      <c r="E27" s="99"/>
      <c r="F27" s="102">
        <v>0</v>
      </c>
      <c r="G27" s="99"/>
      <c r="H27" s="101"/>
      <c r="I27" s="100">
        <v>0</v>
      </c>
      <c r="J27" s="169"/>
      <c r="K27" s="226">
        <v>0</v>
      </c>
      <c r="L27" s="170"/>
      <c r="M27" s="227">
        <v>0</v>
      </c>
      <c r="N27" s="192">
        <v>26</v>
      </c>
      <c r="O27" s="205">
        <v>13</v>
      </c>
      <c r="P27" s="149">
        <v>26</v>
      </c>
      <c r="Q27" s="286">
        <v>13</v>
      </c>
      <c r="R27" s="26">
        <f t="shared" si="0"/>
        <v>26</v>
      </c>
      <c r="S27" s="208">
        <f t="shared" si="1"/>
        <v>26</v>
      </c>
    </row>
    <row r="28" spans="1:19" ht="13.5" customHeight="1">
      <c r="A28" s="81">
        <f t="shared" si="2"/>
        <v>25</v>
      </c>
      <c r="B28" s="88" t="s">
        <v>164</v>
      </c>
      <c r="C28" s="84">
        <v>1996</v>
      </c>
      <c r="D28" s="97"/>
      <c r="E28" s="99"/>
      <c r="F28" s="102">
        <v>0</v>
      </c>
      <c r="G28" s="99"/>
      <c r="H28" s="101"/>
      <c r="I28" s="100">
        <v>0</v>
      </c>
      <c r="J28" s="176"/>
      <c r="K28" s="225">
        <v>0</v>
      </c>
      <c r="L28" s="221"/>
      <c r="M28" s="223">
        <v>0</v>
      </c>
      <c r="N28" s="201" t="s">
        <v>82</v>
      </c>
      <c r="O28" s="224">
        <v>0</v>
      </c>
      <c r="P28" s="149">
        <v>19</v>
      </c>
      <c r="Q28" s="286">
        <v>24</v>
      </c>
      <c r="R28" s="26">
        <f t="shared" si="0"/>
        <v>24</v>
      </c>
      <c r="S28" s="208">
        <f t="shared" si="1"/>
        <v>24</v>
      </c>
    </row>
    <row r="29" spans="1:19" ht="13.5" customHeight="1">
      <c r="A29" s="81">
        <f t="shared" si="2"/>
        <v>26</v>
      </c>
      <c r="B29" s="88" t="s">
        <v>159</v>
      </c>
      <c r="C29" s="84">
        <v>1999</v>
      </c>
      <c r="D29" s="97"/>
      <c r="E29" s="99"/>
      <c r="F29" s="102">
        <v>0</v>
      </c>
      <c r="G29" s="99"/>
      <c r="H29" s="101"/>
      <c r="I29" s="100">
        <v>0</v>
      </c>
      <c r="J29" s="176"/>
      <c r="K29" s="225">
        <v>0</v>
      </c>
      <c r="L29" s="221"/>
      <c r="M29" s="223">
        <v>0</v>
      </c>
      <c r="N29" s="173">
        <v>28</v>
      </c>
      <c r="O29" s="205">
        <v>9</v>
      </c>
      <c r="P29" s="149">
        <v>25</v>
      </c>
      <c r="Q29" s="286">
        <v>15</v>
      </c>
      <c r="R29" s="26">
        <f t="shared" si="0"/>
        <v>24</v>
      </c>
      <c r="S29" s="208">
        <f t="shared" si="1"/>
        <v>24</v>
      </c>
    </row>
    <row r="30" spans="1:19" ht="13.5" customHeight="1">
      <c r="A30" s="81">
        <f t="shared" si="2"/>
        <v>27</v>
      </c>
      <c r="B30" s="88" t="s">
        <v>151</v>
      </c>
      <c r="C30" s="84">
        <v>2000</v>
      </c>
      <c r="D30" s="97"/>
      <c r="E30" s="99"/>
      <c r="F30" s="102">
        <v>0</v>
      </c>
      <c r="G30" s="99"/>
      <c r="H30" s="101"/>
      <c r="I30" s="100">
        <v>0</v>
      </c>
      <c r="J30" s="176"/>
      <c r="K30" s="225">
        <v>0</v>
      </c>
      <c r="L30" s="221"/>
      <c r="M30" s="223">
        <v>0</v>
      </c>
      <c r="N30" s="151">
        <v>19</v>
      </c>
      <c r="O30" s="205">
        <v>24</v>
      </c>
      <c r="P30" s="176"/>
      <c r="Q30" s="225">
        <v>0</v>
      </c>
      <c r="R30" s="26">
        <f t="shared" si="0"/>
        <v>24</v>
      </c>
      <c r="S30" s="208">
        <f t="shared" si="1"/>
        <v>24</v>
      </c>
    </row>
    <row r="31" spans="1:19" ht="13.5" customHeight="1">
      <c r="A31" s="81">
        <f t="shared" si="2"/>
        <v>28</v>
      </c>
      <c r="B31" s="88" t="s">
        <v>161</v>
      </c>
      <c r="C31" s="84">
        <v>1998</v>
      </c>
      <c r="D31" s="97"/>
      <c r="E31" s="99"/>
      <c r="F31" s="102">
        <v>0</v>
      </c>
      <c r="G31" s="99"/>
      <c r="H31" s="101"/>
      <c r="I31" s="100">
        <v>0</v>
      </c>
      <c r="J31" s="176"/>
      <c r="K31" s="225">
        <v>0</v>
      </c>
      <c r="L31" s="221"/>
      <c r="M31" s="223">
        <v>0</v>
      </c>
      <c r="N31" s="192">
        <v>30</v>
      </c>
      <c r="O31" s="205">
        <v>5</v>
      </c>
      <c r="P31" s="149">
        <v>24</v>
      </c>
      <c r="Q31" s="286">
        <v>17</v>
      </c>
      <c r="R31" s="26">
        <f t="shared" si="0"/>
        <v>22</v>
      </c>
      <c r="S31" s="208">
        <f t="shared" si="1"/>
        <v>22</v>
      </c>
    </row>
    <row r="32" spans="1:19" ht="13.5" customHeight="1">
      <c r="A32" s="81">
        <f t="shared" si="2"/>
        <v>29</v>
      </c>
      <c r="B32" s="88" t="s">
        <v>158</v>
      </c>
      <c r="C32" s="84">
        <v>1999</v>
      </c>
      <c r="D32" s="97"/>
      <c r="E32" s="99"/>
      <c r="F32" s="102">
        <v>0</v>
      </c>
      <c r="G32" s="99"/>
      <c r="H32" s="101"/>
      <c r="I32" s="100">
        <v>0</v>
      </c>
      <c r="J32" s="176"/>
      <c r="K32" s="225">
        <v>0</v>
      </c>
      <c r="L32" s="221"/>
      <c r="M32" s="223">
        <v>0</v>
      </c>
      <c r="N32" s="173">
        <v>27</v>
      </c>
      <c r="O32" s="205">
        <v>11</v>
      </c>
      <c r="P32" s="179">
        <v>28</v>
      </c>
      <c r="Q32" s="286">
        <v>9</v>
      </c>
      <c r="R32" s="26">
        <f t="shared" si="0"/>
        <v>20</v>
      </c>
      <c r="S32" s="208">
        <f t="shared" si="1"/>
        <v>20</v>
      </c>
    </row>
    <row r="33" spans="1:19" ht="13.5" customHeight="1">
      <c r="A33" s="81">
        <f t="shared" si="2"/>
        <v>30</v>
      </c>
      <c r="B33" s="88" t="s">
        <v>156</v>
      </c>
      <c r="C33" s="84">
        <v>2000</v>
      </c>
      <c r="D33" s="97"/>
      <c r="E33" s="99"/>
      <c r="F33" s="102">
        <v>0</v>
      </c>
      <c r="G33" s="99"/>
      <c r="H33" s="101"/>
      <c r="I33" s="100">
        <v>0</v>
      </c>
      <c r="J33" s="176"/>
      <c r="K33" s="225">
        <v>0</v>
      </c>
      <c r="L33" s="221"/>
      <c r="M33" s="223">
        <v>0</v>
      </c>
      <c r="N33" s="173">
        <v>25</v>
      </c>
      <c r="O33" s="205">
        <v>15</v>
      </c>
      <c r="P33" s="176"/>
      <c r="Q33" s="225">
        <v>0</v>
      </c>
      <c r="R33" s="26">
        <f t="shared" si="0"/>
        <v>15</v>
      </c>
      <c r="S33" s="208">
        <f t="shared" si="1"/>
        <v>15</v>
      </c>
    </row>
    <row r="34" spans="1:19" ht="13.5" customHeight="1">
      <c r="A34" s="81">
        <f t="shared" si="2"/>
        <v>31</v>
      </c>
      <c r="B34" s="88" t="s">
        <v>165</v>
      </c>
      <c r="C34" s="84">
        <v>1998</v>
      </c>
      <c r="D34" s="97"/>
      <c r="E34" s="99"/>
      <c r="F34" s="102">
        <v>0</v>
      </c>
      <c r="G34" s="99"/>
      <c r="H34" s="101"/>
      <c r="I34" s="100">
        <v>0</v>
      </c>
      <c r="J34" s="176"/>
      <c r="K34" s="225">
        <v>0</v>
      </c>
      <c r="L34" s="221"/>
      <c r="M34" s="223">
        <v>0</v>
      </c>
      <c r="N34" s="44" t="s">
        <v>82</v>
      </c>
      <c r="O34" s="224">
        <v>0</v>
      </c>
      <c r="P34" s="149">
        <v>29</v>
      </c>
      <c r="Q34" s="286">
        <v>7</v>
      </c>
      <c r="R34" s="26">
        <f t="shared" si="0"/>
        <v>7</v>
      </c>
      <c r="S34" s="208">
        <f t="shared" si="1"/>
        <v>7</v>
      </c>
    </row>
    <row r="35" spans="1:19" ht="13.5" customHeight="1">
      <c r="A35" s="81">
        <f t="shared" si="2"/>
        <v>32</v>
      </c>
      <c r="B35" s="88" t="s">
        <v>163</v>
      </c>
      <c r="C35" s="84">
        <v>1997</v>
      </c>
      <c r="D35" s="97"/>
      <c r="E35" s="99"/>
      <c r="F35" s="102">
        <v>0</v>
      </c>
      <c r="G35" s="99"/>
      <c r="H35" s="101"/>
      <c r="I35" s="100">
        <v>0</v>
      </c>
      <c r="J35" s="176"/>
      <c r="K35" s="225">
        <v>0</v>
      </c>
      <c r="L35" s="221"/>
      <c r="M35" s="223">
        <v>0</v>
      </c>
      <c r="N35" s="173">
        <v>32</v>
      </c>
      <c r="O35" s="205">
        <v>2</v>
      </c>
      <c r="P35" s="149">
        <v>30</v>
      </c>
      <c r="Q35" s="41">
        <v>5</v>
      </c>
      <c r="R35" s="26">
        <f t="shared" si="0"/>
        <v>7</v>
      </c>
      <c r="S35" s="208">
        <f t="shared" si="1"/>
        <v>7</v>
      </c>
    </row>
    <row r="36" spans="1:19" ht="13.5" customHeight="1">
      <c r="A36" s="81">
        <f t="shared" si="2"/>
        <v>33</v>
      </c>
      <c r="B36" s="88" t="s">
        <v>160</v>
      </c>
      <c r="C36" s="84">
        <v>1997</v>
      </c>
      <c r="D36" s="97"/>
      <c r="E36" s="99"/>
      <c r="F36" s="102">
        <v>0</v>
      </c>
      <c r="G36" s="99"/>
      <c r="H36" s="101"/>
      <c r="I36" s="100">
        <v>0</v>
      </c>
      <c r="J36" s="169"/>
      <c r="K36" s="226">
        <v>0</v>
      </c>
      <c r="L36" s="170"/>
      <c r="M36" s="227">
        <v>0</v>
      </c>
      <c r="N36" s="173">
        <v>29</v>
      </c>
      <c r="O36" s="41">
        <v>7</v>
      </c>
      <c r="P36" s="176"/>
      <c r="Q36" s="225">
        <v>0</v>
      </c>
      <c r="R36" s="26">
        <f t="shared" si="0"/>
        <v>7</v>
      </c>
      <c r="S36" s="208">
        <f t="shared" si="1"/>
        <v>7</v>
      </c>
    </row>
    <row r="37" spans="1:19" ht="13.5" customHeight="1">
      <c r="A37" s="81">
        <f t="shared" si="2"/>
        <v>34</v>
      </c>
      <c r="B37" s="88" t="s">
        <v>166</v>
      </c>
      <c r="C37" s="84">
        <v>1997</v>
      </c>
      <c r="D37" s="97"/>
      <c r="E37" s="99"/>
      <c r="F37" s="102">
        <v>0</v>
      </c>
      <c r="G37" s="99"/>
      <c r="H37" s="101"/>
      <c r="I37" s="100">
        <v>0</v>
      </c>
      <c r="J37" s="176"/>
      <c r="K37" s="225">
        <v>0</v>
      </c>
      <c r="L37" s="221"/>
      <c r="M37" s="223">
        <v>0</v>
      </c>
      <c r="N37" s="44" t="s">
        <v>82</v>
      </c>
      <c r="O37" s="209">
        <v>0</v>
      </c>
      <c r="P37" s="149">
        <v>31</v>
      </c>
      <c r="Q37" s="41">
        <v>2</v>
      </c>
      <c r="R37" s="26">
        <f t="shared" si="0"/>
        <v>2</v>
      </c>
      <c r="S37" s="208">
        <f t="shared" si="1"/>
        <v>2</v>
      </c>
    </row>
    <row r="38" spans="1:19" ht="13.5" customHeight="1">
      <c r="A38" s="81">
        <f t="shared" si="2"/>
        <v>35</v>
      </c>
      <c r="B38" s="88" t="s">
        <v>162</v>
      </c>
      <c r="C38" s="84">
        <v>2000</v>
      </c>
      <c r="D38" s="97"/>
      <c r="E38" s="99"/>
      <c r="F38" s="102">
        <v>0</v>
      </c>
      <c r="G38" s="99"/>
      <c r="H38" s="101"/>
      <c r="I38" s="100">
        <v>0</v>
      </c>
      <c r="J38" s="176"/>
      <c r="K38" s="225">
        <v>0</v>
      </c>
      <c r="L38" s="221"/>
      <c r="M38" s="223">
        <v>0</v>
      </c>
      <c r="N38" s="192">
        <v>31</v>
      </c>
      <c r="O38" s="205">
        <v>2</v>
      </c>
      <c r="P38" s="169"/>
      <c r="Q38" s="287">
        <v>0</v>
      </c>
      <c r="R38" s="26">
        <f t="shared" si="0"/>
        <v>2</v>
      </c>
      <c r="S38" s="208">
        <f t="shared" si="1"/>
        <v>2</v>
      </c>
    </row>
    <row r="39" spans="1:19" ht="12.75">
      <c r="A39" s="19"/>
      <c r="B39" s="19"/>
      <c r="C39" s="21"/>
      <c r="D39" s="19"/>
      <c r="E39" s="19"/>
      <c r="F39" s="206"/>
      <c r="G39" s="19"/>
      <c r="H39" s="19"/>
      <c r="I39" s="206"/>
      <c r="J39" s="19"/>
      <c r="K39" s="206"/>
      <c r="L39" s="206"/>
      <c r="M39" s="206"/>
      <c r="N39" s="206"/>
      <c r="O39" s="206"/>
      <c r="P39" s="3"/>
      <c r="Q39" s="3"/>
      <c r="R39" s="12"/>
      <c r="S39" s="12"/>
    </row>
  </sheetData>
  <sheetProtection/>
  <mergeCells count="7">
    <mergeCell ref="A1:Q1"/>
    <mergeCell ref="P2:Q2"/>
    <mergeCell ref="D2:F2"/>
    <mergeCell ref="G2:I2"/>
    <mergeCell ref="J2:K2"/>
    <mergeCell ref="L2:M2"/>
    <mergeCell ref="N2:O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zoomScale="120" zoomScaleNormal="120" zoomScalePageLayoutView="0" workbookViewId="0" topLeftCell="A1">
      <selection activeCell="X11" sqref="X11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8.375" style="1" customWidth="1"/>
    <col min="4" max="4" width="5.625" style="10" customWidth="1"/>
    <col min="5" max="5" width="5.625" style="1" customWidth="1"/>
    <col min="6" max="6" width="5.75390625" style="6" customWidth="1"/>
    <col min="7" max="8" width="5.625" style="10" customWidth="1"/>
    <col min="9" max="9" width="5.75390625" style="6" customWidth="1"/>
    <col min="10" max="10" width="5.625" style="10" customWidth="1"/>
    <col min="11" max="11" width="5.75390625" style="6" customWidth="1"/>
    <col min="12" max="12" width="5.625" style="10" customWidth="1"/>
    <col min="13" max="13" width="5.75390625" style="6" customWidth="1"/>
    <col min="14" max="15" width="7.875" style="6" customWidth="1"/>
    <col min="16" max="17" width="8.125" style="1" customWidth="1"/>
    <col min="18" max="18" width="10.375" style="10" hidden="1" customWidth="1"/>
    <col min="19" max="19" width="10.75390625" style="10" customWidth="1"/>
  </cols>
  <sheetData>
    <row r="1" spans="1:17" s="2" customFormat="1" ht="21.75" customHeight="1" thickBot="1">
      <c r="A1" s="270" t="s">
        <v>189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6"/>
    </row>
    <row r="2" spans="1:18" ht="39" customHeight="1" thickBot="1">
      <c r="A2" s="4"/>
      <c r="B2" s="3"/>
      <c r="C2" s="3"/>
      <c r="D2" s="257" t="s">
        <v>96</v>
      </c>
      <c r="E2" s="258"/>
      <c r="F2" s="259"/>
      <c r="G2" s="257" t="s">
        <v>97</v>
      </c>
      <c r="H2" s="258"/>
      <c r="I2" s="259"/>
      <c r="J2" s="262" t="s">
        <v>59</v>
      </c>
      <c r="K2" s="263"/>
      <c r="L2" s="262" t="s">
        <v>58</v>
      </c>
      <c r="M2" s="263"/>
      <c r="N2" s="264" t="s">
        <v>184</v>
      </c>
      <c r="O2" s="265"/>
      <c r="P2" s="266" t="s">
        <v>183</v>
      </c>
      <c r="Q2" s="267"/>
      <c r="R2" s="24"/>
    </row>
    <row r="3" spans="1:19" s="10" customFormat="1" ht="39" thickBot="1">
      <c r="A3" s="65" t="s">
        <v>2</v>
      </c>
      <c r="B3" s="66" t="s">
        <v>3</v>
      </c>
      <c r="C3" s="53" t="s">
        <v>29</v>
      </c>
      <c r="D3" s="8" t="s">
        <v>27</v>
      </c>
      <c r="E3" s="119" t="s">
        <v>28</v>
      </c>
      <c r="F3" s="14" t="s">
        <v>5</v>
      </c>
      <c r="G3" s="8" t="s">
        <v>27</v>
      </c>
      <c r="H3" s="119" t="s">
        <v>28</v>
      </c>
      <c r="I3" s="14" t="s">
        <v>5</v>
      </c>
      <c r="J3" s="8" t="s">
        <v>4</v>
      </c>
      <c r="K3" s="14" t="s">
        <v>5</v>
      </c>
      <c r="L3" s="8" t="s">
        <v>4</v>
      </c>
      <c r="M3" s="14" t="s">
        <v>5</v>
      </c>
      <c r="N3" s="8" t="s">
        <v>4</v>
      </c>
      <c r="O3" s="14" t="s">
        <v>5</v>
      </c>
      <c r="P3" s="8" t="s">
        <v>4</v>
      </c>
      <c r="Q3" s="14" t="s">
        <v>5</v>
      </c>
      <c r="R3" s="211" t="s">
        <v>192</v>
      </c>
      <c r="S3" s="153" t="s">
        <v>104</v>
      </c>
    </row>
    <row r="4" spans="1:19" s="1" customFormat="1" ht="27.75" customHeight="1">
      <c r="A4" s="67">
        <f>1</f>
        <v>1</v>
      </c>
      <c r="B4" s="247" t="s">
        <v>6</v>
      </c>
      <c r="C4" s="245" t="s">
        <v>1</v>
      </c>
      <c r="D4" s="56">
        <v>6</v>
      </c>
      <c r="E4" s="103">
        <v>3</v>
      </c>
      <c r="F4" s="104">
        <v>0</v>
      </c>
      <c r="G4" s="56">
        <v>2</v>
      </c>
      <c r="H4" s="118">
        <v>2</v>
      </c>
      <c r="I4" s="104">
        <v>0</v>
      </c>
      <c r="J4" s="36">
        <v>4</v>
      </c>
      <c r="K4" s="244">
        <v>45</v>
      </c>
      <c r="L4" s="36">
        <v>2</v>
      </c>
      <c r="M4" s="244">
        <v>55</v>
      </c>
      <c r="N4" s="246">
        <v>2</v>
      </c>
      <c r="O4" s="244">
        <v>55</v>
      </c>
      <c r="P4" s="36">
        <v>2</v>
      </c>
      <c r="Q4" s="244">
        <v>55</v>
      </c>
      <c r="R4" s="62">
        <f aca="true" t="shared" si="0" ref="R4:R17">F4+I4+K4+M4+O4+Q4</f>
        <v>210</v>
      </c>
      <c r="S4" s="7">
        <f aca="true" t="shared" si="1" ref="S4:S17">R4-MIN(K4,M4,O4,Q4)</f>
        <v>165</v>
      </c>
    </row>
    <row r="5" spans="1:19" s="1" customFormat="1" ht="27.75" customHeight="1">
      <c r="A5" s="68">
        <f aca="true" t="shared" si="2" ref="A5:A17">A4+1</f>
        <v>2</v>
      </c>
      <c r="B5" s="80" t="s">
        <v>0</v>
      </c>
      <c r="C5" s="46" t="s">
        <v>1</v>
      </c>
      <c r="D5" s="56">
        <v>4</v>
      </c>
      <c r="E5" s="103">
        <v>2</v>
      </c>
      <c r="F5" s="104">
        <v>0</v>
      </c>
      <c r="G5" s="56">
        <v>3</v>
      </c>
      <c r="H5" s="220">
        <v>3</v>
      </c>
      <c r="I5" s="244">
        <v>0</v>
      </c>
      <c r="J5" s="51">
        <v>3</v>
      </c>
      <c r="K5" s="110">
        <v>50</v>
      </c>
      <c r="L5" s="51">
        <v>3</v>
      </c>
      <c r="M5" s="110">
        <v>50</v>
      </c>
      <c r="N5" s="28">
        <v>4</v>
      </c>
      <c r="O5" s="110">
        <v>45</v>
      </c>
      <c r="P5" s="28">
        <v>3</v>
      </c>
      <c r="Q5" s="110">
        <v>50</v>
      </c>
      <c r="R5" s="62">
        <f t="shared" si="0"/>
        <v>195</v>
      </c>
      <c r="S5" s="7">
        <f t="shared" si="1"/>
        <v>150</v>
      </c>
    </row>
    <row r="6" spans="1:19" s="1" customFormat="1" ht="27.75" customHeight="1">
      <c r="A6" s="68">
        <f t="shared" si="2"/>
        <v>3</v>
      </c>
      <c r="B6" s="78" t="s">
        <v>83</v>
      </c>
      <c r="C6" s="64" t="s">
        <v>84</v>
      </c>
      <c r="D6" s="191"/>
      <c r="E6" s="159"/>
      <c r="F6" s="215">
        <v>0</v>
      </c>
      <c r="G6" s="191"/>
      <c r="H6" s="159"/>
      <c r="I6" s="215">
        <v>0</v>
      </c>
      <c r="J6" s="28">
        <v>5</v>
      </c>
      <c r="K6" s="110">
        <v>42</v>
      </c>
      <c r="L6" s="51">
        <v>5</v>
      </c>
      <c r="M6" s="110">
        <v>42</v>
      </c>
      <c r="N6" s="28">
        <v>13</v>
      </c>
      <c r="O6" s="110">
        <v>19</v>
      </c>
      <c r="P6" s="28">
        <v>7</v>
      </c>
      <c r="Q6" s="110">
        <v>36</v>
      </c>
      <c r="R6" s="62">
        <f t="shared" si="0"/>
        <v>139</v>
      </c>
      <c r="S6" s="7">
        <f t="shared" si="1"/>
        <v>120</v>
      </c>
    </row>
    <row r="7" spans="1:19" s="1" customFormat="1" ht="27.75" customHeight="1">
      <c r="A7" s="68">
        <f t="shared" si="2"/>
        <v>4</v>
      </c>
      <c r="B7" s="79" t="s">
        <v>49</v>
      </c>
      <c r="C7" s="46" t="s">
        <v>57</v>
      </c>
      <c r="D7" s="51">
        <v>10</v>
      </c>
      <c r="E7" s="105">
        <v>4</v>
      </c>
      <c r="F7" s="41">
        <v>0</v>
      </c>
      <c r="G7" s="217" t="s">
        <v>40</v>
      </c>
      <c r="H7" s="218" t="s">
        <v>60</v>
      </c>
      <c r="I7" s="219">
        <v>0</v>
      </c>
      <c r="J7" s="51">
        <v>6</v>
      </c>
      <c r="K7" s="110">
        <v>39</v>
      </c>
      <c r="L7" s="28">
        <v>6</v>
      </c>
      <c r="M7" s="110">
        <v>39</v>
      </c>
      <c r="N7" s="28">
        <v>7</v>
      </c>
      <c r="O7" s="110">
        <v>36</v>
      </c>
      <c r="P7" s="28">
        <v>8</v>
      </c>
      <c r="Q7" s="110">
        <v>33</v>
      </c>
      <c r="R7" s="62">
        <f t="shared" si="0"/>
        <v>147</v>
      </c>
      <c r="S7" s="7">
        <f t="shared" si="1"/>
        <v>114</v>
      </c>
    </row>
    <row r="8" spans="1:19" s="1" customFormat="1" ht="27.75" customHeight="1">
      <c r="A8" s="68">
        <f t="shared" si="2"/>
        <v>5</v>
      </c>
      <c r="B8" s="196" t="s">
        <v>134</v>
      </c>
      <c r="C8" s="197" t="s">
        <v>135</v>
      </c>
      <c r="D8" s="191"/>
      <c r="E8" s="159"/>
      <c r="F8" s="215">
        <v>0</v>
      </c>
      <c r="G8" s="191"/>
      <c r="H8" s="159"/>
      <c r="I8" s="215">
        <v>0</v>
      </c>
      <c r="J8" s="191"/>
      <c r="K8" s="209">
        <v>0</v>
      </c>
      <c r="L8" s="191"/>
      <c r="M8" s="209">
        <v>0</v>
      </c>
      <c r="N8" s="28">
        <v>6</v>
      </c>
      <c r="O8" s="110">
        <v>39</v>
      </c>
      <c r="P8" s="28">
        <v>6</v>
      </c>
      <c r="Q8" s="110">
        <v>39</v>
      </c>
      <c r="R8" s="62">
        <f t="shared" si="0"/>
        <v>78</v>
      </c>
      <c r="S8" s="7">
        <f t="shared" si="1"/>
        <v>78</v>
      </c>
    </row>
    <row r="9" spans="1:19" s="1" customFormat="1" ht="27.75" customHeight="1">
      <c r="A9" s="68">
        <f t="shared" si="2"/>
        <v>6</v>
      </c>
      <c r="B9" s="78" t="s">
        <v>137</v>
      </c>
      <c r="C9" s="64" t="s">
        <v>138</v>
      </c>
      <c r="D9" s="191"/>
      <c r="E9" s="159"/>
      <c r="F9" s="215">
        <v>0</v>
      </c>
      <c r="G9" s="191"/>
      <c r="H9" s="159"/>
      <c r="I9" s="215">
        <v>0</v>
      </c>
      <c r="J9" s="191"/>
      <c r="K9" s="209">
        <v>0</v>
      </c>
      <c r="L9" s="191"/>
      <c r="M9" s="209">
        <v>0</v>
      </c>
      <c r="N9" s="28">
        <v>12</v>
      </c>
      <c r="O9" s="219">
        <v>21</v>
      </c>
      <c r="P9" s="28">
        <v>5</v>
      </c>
      <c r="Q9" s="110">
        <v>42</v>
      </c>
      <c r="R9" s="62">
        <f t="shared" si="0"/>
        <v>63</v>
      </c>
      <c r="S9" s="7">
        <f t="shared" si="1"/>
        <v>63</v>
      </c>
    </row>
    <row r="10" spans="1:19" s="1" customFormat="1" ht="27.75" customHeight="1">
      <c r="A10" s="68">
        <f t="shared" si="2"/>
        <v>7</v>
      </c>
      <c r="B10" s="78" t="s">
        <v>62</v>
      </c>
      <c r="C10" s="64" t="s">
        <v>67</v>
      </c>
      <c r="D10" s="191"/>
      <c r="E10" s="159"/>
      <c r="F10" s="215">
        <v>0</v>
      </c>
      <c r="G10" s="191"/>
      <c r="H10" s="159"/>
      <c r="I10" s="215">
        <v>0</v>
      </c>
      <c r="J10" s="180" t="s">
        <v>40</v>
      </c>
      <c r="K10" s="216">
        <v>0</v>
      </c>
      <c r="L10" s="51">
        <v>7</v>
      </c>
      <c r="M10" s="152">
        <v>36</v>
      </c>
      <c r="N10" s="28">
        <v>20</v>
      </c>
      <c r="O10" s="110">
        <v>5</v>
      </c>
      <c r="P10" s="28">
        <v>14</v>
      </c>
      <c r="Q10" s="110">
        <v>17</v>
      </c>
      <c r="R10" s="62">
        <f t="shared" si="0"/>
        <v>58</v>
      </c>
      <c r="S10" s="7">
        <f t="shared" si="1"/>
        <v>58</v>
      </c>
    </row>
    <row r="11" spans="1:19" s="1" customFormat="1" ht="27.75" customHeight="1">
      <c r="A11" s="68">
        <f t="shared" si="2"/>
        <v>8</v>
      </c>
      <c r="B11" s="78" t="s">
        <v>136</v>
      </c>
      <c r="C11" s="64" t="s">
        <v>67</v>
      </c>
      <c r="D11" s="191"/>
      <c r="E11" s="159"/>
      <c r="F11" s="215">
        <v>0</v>
      </c>
      <c r="G11" s="191"/>
      <c r="H11" s="159"/>
      <c r="I11" s="215">
        <v>0</v>
      </c>
      <c r="J11" s="191"/>
      <c r="K11" s="209">
        <v>0</v>
      </c>
      <c r="L11" s="191"/>
      <c r="M11" s="209">
        <v>0</v>
      </c>
      <c r="N11" s="28">
        <v>11</v>
      </c>
      <c r="O11" s="219">
        <v>23</v>
      </c>
      <c r="P11" s="28">
        <v>13</v>
      </c>
      <c r="Q11" s="110">
        <v>19</v>
      </c>
      <c r="R11" s="62">
        <f t="shared" si="0"/>
        <v>42</v>
      </c>
      <c r="S11" s="7">
        <f t="shared" si="1"/>
        <v>42</v>
      </c>
    </row>
    <row r="12" spans="1:19" s="1" customFormat="1" ht="27.75" customHeight="1">
      <c r="A12" s="68">
        <f t="shared" si="2"/>
        <v>9</v>
      </c>
      <c r="B12" s="78" t="s">
        <v>144</v>
      </c>
      <c r="C12" s="64" t="s">
        <v>143</v>
      </c>
      <c r="D12" s="191"/>
      <c r="E12" s="159"/>
      <c r="F12" s="215">
        <v>0</v>
      </c>
      <c r="G12" s="191"/>
      <c r="H12" s="159"/>
      <c r="I12" s="215">
        <v>0</v>
      </c>
      <c r="J12" s="191"/>
      <c r="K12" s="209">
        <v>0</v>
      </c>
      <c r="L12" s="191"/>
      <c r="M12" s="209">
        <v>0</v>
      </c>
      <c r="N12" s="28">
        <v>17</v>
      </c>
      <c r="O12" s="110">
        <v>11</v>
      </c>
      <c r="P12" s="28">
        <v>9</v>
      </c>
      <c r="Q12" s="110">
        <v>30</v>
      </c>
      <c r="R12" s="62">
        <f t="shared" si="0"/>
        <v>41</v>
      </c>
      <c r="S12" s="7">
        <f t="shared" si="1"/>
        <v>41</v>
      </c>
    </row>
    <row r="13" spans="1:19" s="1" customFormat="1" ht="27.75" customHeight="1">
      <c r="A13" s="68">
        <f t="shared" si="2"/>
        <v>10</v>
      </c>
      <c r="B13" s="78" t="s">
        <v>141</v>
      </c>
      <c r="C13" s="64" t="s">
        <v>84</v>
      </c>
      <c r="D13" s="191"/>
      <c r="E13" s="159"/>
      <c r="F13" s="215">
        <v>0</v>
      </c>
      <c r="G13" s="191"/>
      <c r="H13" s="159"/>
      <c r="I13" s="215">
        <v>0</v>
      </c>
      <c r="J13" s="191"/>
      <c r="K13" s="209">
        <v>0</v>
      </c>
      <c r="L13" s="191"/>
      <c r="M13" s="209">
        <v>0</v>
      </c>
      <c r="N13" s="28">
        <v>15</v>
      </c>
      <c r="O13" s="110">
        <v>15</v>
      </c>
      <c r="P13" s="28">
        <v>12</v>
      </c>
      <c r="Q13" s="110">
        <v>21</v>
      </c>
      <c r="R13" s="62">
        <f t="shared" si="0"/>
        <v>36</v>
      </c>
      <c r="S13" s="7">
        <f t="shared" si="1"/>
        <v>36</v>
      </c>
    </row>
    <row r="14" spans="1:19" s="1" customFormat="1" ht="27.75" customHeight="1">
      <c r="A14" s="68">
        <f t="shared" si="2"/>
        <v>11</v>
      </c>
      <c r="B14" s="78" t="s">
        <v>139</v>
      </c>
      <c r="C14" s="64" t="s">
        <v>140</v>
      </c>
      <c r="D14" s="191"/>
      <c r="E14" s="159"/>
      <c r="F14" s="215">
        <v>0</v>
      </c>
      <c r="G14" s="191"/>
      <c r="H14" s="159"/>
      <c r="I14" s="215">
        <v>0</v>
      </c>
      <c r="J14" s="191"/>
      <c r="K14" s="209">
        <v>0</v>
      </c>
      <c r="L14" s="191"/>
      <c r="M14" s="209">
        <v>0</v>
      </c>
      <c r="N14" s="28">
        <v>14</v>
      </c>
      <c r="O14" s="110">
        <v>17</v>
      </c>
      <c r="P14" s="28">
        <v>15</v>
      </c>
      <c r="Q14" s="110">
        <v>15</v>
      </c>
      <c r="R14" s="62">
        <f t="shared" si="0"/>
        <v>32</v>
      </c>
      <c r="S14" s="7">
        <f t="shared" si="1"/>
        <v>32</v>
      </c>
    </row>
    <row r="15" spans="1:19" s="1" customFormat="1" ht="27.75" customHeight="1">
      <c r="A15" s="68">
        <f t="shared" si="2"/>
        <v>12</v>
      </c>
      <c r="B15" s="78" t="s">
        <v>142</v>
      </c>
      <c r="C15" s="64" t="s">
        <v>143</v>
      </c>
      <c r="D15" s="191"/>
      <c r="E15" s="159"/>
      <c r="F15" s="215">
        <v>0</v>
      </c>
      <c r="G15" s="191"/>
      <c r="H15" s="159"/>
      <c r="I15" s="215">
        <v>0</v>
      </c>
      <c r="J15" s="191"/>
      <c r="K15" s="209">
        <v>0</v>
      </c>
      <c r="L15" s="191"/>
      <c r="M15" s="209">
        <v>0</v>
      </c>
      <c r="N15" s="28">
        <v>16</v>
      </c>
      <c r="O15" s="110">
        <v>13</v>
      </c>
      <c r="P15" s="191" t="s">
        <v>82</v>
      </c>
      <c r="Q15" s="209">
        <v>0</v>
      </c>
      <c r="R15" s="62">
        <f t="shared" si="0"/>
        <v>13</v>
      </c>
      <c r="S15" s="7">
        <f t="shared" si="1"/>
        <v>13</v>
      </c>
    </row>
    <row r="16" spans="1:19" s="1" customFormat="1" ht="27.75" customHeight="1">
      <c r="A16" s="68">
        <f t="shared" si="2"/>
        <v>13</v>
      </c>
      <c r="B16" s="78" t="s">
        <v>145</v>
      </c>
      <c r="C16" s="64" t="s">
        <v>143</v>
      </c>
      <c r="D16" s="191"/>
      <c r="E16" s="159"/>
      <c r="F16" s="215">
        <v>0</v>
      </c>
      <c r="G16" s="191"/>
      <c r="H16" s="159"/>
      <c r="I16" s="215">
        <v>0</v>
      </c>
      <c r="J16" s="191"/>
      <c r="K16" s="209">
        <v>0</v>
      </c>
      <c r="L16" s="191"/>
      <c r="M16" s="209">
        <v>0</v>
      </c>
      <c r="N16" s="28">
        <v>18</v>
      </c>
      <c r="O16" s="110">
        <v>9</v>
      </c>
      <c r="P16" s="191" t="s">
        <v>82</v>
      </c>
      <c r="Q16" s="209">
        <v>0</v>
      </c>
      <c r="R16" s="62">
        <f t="shared" si="0"/>
        <v>9</v>
      </c>
      <c r="S16" s="7">
        <f t="shared" si="1"/>
        <v>9</v>
      </c>
    </row>
    <row r="17" spans="1:19" s="1" customFormat="1" ht="27.75" customHeight="1">
      <c r="A17" s="68">
        <f t="shared" si="2"/>
        <v>14</v>
      </c>
      <c r="B17" s="78" t="s">
        <v>146</v>
      </c>
      <c r="C17" s="64" t="s">
        <v>147</v>
      </c>
      <c r="D17" s="191"/>
      <c r="E17" s="159"/>
      <c r="F17" s="215">
        <v>0</v>
      </c>
      <c r="G17" s="191"/>
      <c r="H17" s="159"/>
      <c r="I17" s="215">
        <v>0</v>
      </c>
      <c r="J17" s="191"/>
      <c r="K17" s="209">
        <v>0</v>
      </c>
      <c r="L17" s="191"/>
      <c r="M17" s="209">
        <v>0</v>
      </c>
      <c r="N17" s="28">
        <v>19</v>
      </c>
      <c r="O17" s="110">
        <v>7</v>
      </c>
      <c r="P17" s="191" t="s">
        <v>82</v>
      </c>
      <c r="Q17" s="209">
        <v>0</v>
      </c>
      <c r="R17" s="62">
        <f t="shared" si="0"/>
        <v>7</v>
      </c>
      <c r="S17" s="7">
        <f t="shared" si="1"/>
        <v>7</v>
      </c>
    </row>
  </sheetData>
  <sheetProtection/>
  <mergeCells count="7">
    <mergeCell ref="A1:Q1"/>
    <mergeCell ref="P2:Q2"/>
    <mergeCell ref="J2:K2"/>
    <mergeCell ref="L2:M2"/>
    <mergeCell ref="D2:F2"/>
    <mergeCell ref="G2:I2"/>
    <mergeCell ref="N2:O2"/>
  </mergeCells>
  <printOptions/>
  <pageMargins left="1.22" right="0.65" top="0.83" bottom="0.58" header="0.5" footer="0.17"/>
  <pageSetup horizontalDpi="600" verticalDpi="600" orientation="landscape" paperSize="9" r:id="rId3"/>
  <headerFooter alignWithMargins="0">
    <oddFooter xml:space="preserve">&amp;L&amp;"Times New Roman,обычный"Космачева Елена Ремовна&amp;C&amp;F   &amp;A&amp;R&amp;D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8"/>
  <sheetViews>
    <sheetView zoomScale="120" zoomScaleNormal="120" zoomScalePageLayoutView="150" workbookViewId="0" topLeftCell="A1">
      <selection activeCell="X15" sqref="X15"/>
    </sheetView>
  </sheetViews>
  <sheetFormatPr defaultColWidth="9.00390625" defaultRowHeight="12.75"/>
  <cols>
    <col min="1" max="1" width="7.25390625" style="1" customWidth="1"/>
    <col min="2" max="2" width="20.625" style="15" customWidth="1"/>
    <col min="3" max="3" width="7.125" style="1" customWidth="1"/>
    <col min="4" max="5" width="5.625" style="1" customWidth="1"/>
    <col min="6" max="6" width="5.75390625" style="5" customWidth="1"/>
    <col min="7" max="8" width="5.625" style="1" customWidth="1"/>
    <col min="9" max="9" width="5.75390625" style="5" customWidth="1"/>
    <col min="10" max="10" width="5.625" style="1" customWidth="1"/>
    <col min="11" max="11" width="5.75390625" style="5" customWidth="1"/>
    <col min="12" max="12" width="5.625" style="1" customWidth="1"/>
    <col min="13" max="13" width="5.75390625" style="5" customWidth="1"/>
    <col min="14" max="15" width="7.375" style="5" customWidth="1"/>
    <col min="16" max="17" width="8.125" style="1" customWidth="1"/>
    <col min="18" max="18" width="10.375" style="10" hidden="1" customWidth="1"/>
    <col min="19" max="19" width="10.75390625" style="10" customWidth="1"/>
    <col min="20" max="16384" width="9.125" style="1" customWidth="1"/>
  </cols>
  <sheetData>
    <row r="1" spans="1:17" s="11" customFormat="1" ht="21.75" customHeight="1" thickBot="1">
      <c r="A1" s="254" t="s">
        <v>188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6"/>
    </row>
    <row r="2" spans="1:18" ht="39" customHeight="1" thickBot="1">
      <c r="A2" s="4"/>
      <c r="B2" s="13"/>
      <c r="C2" s="3"/>
      <c r="D2" s="257" t="s">
        <v>96</v>
      </c>
      <c r="E2" s="258"/>
      <c r="F2" s="271"/>
      <c r="G2" s="257" t="s">
        <v>97</v>
      </c>
      <c r="H2" s="258"/>
      <c r="I2" s="271"/>
      <c r="J2" s="260" t="s">
        <v>59</v>
      </c>
      <c r="K2" s="261"/>
      <c r="L2" s="262" t="s">
        <v>58</v>
      </c>
      <c r="M2" s="263"/>
      <c r="N2" s="264" t="s">
        <v>184</v>
      </c>
      <c r="O2" s="265"/>
      <c r="P2" s="266" t="s">
        <v>183</v>
      </c>
      <c r="Q2" s="267"/>
      <c r="R2" s="24"/>
    </row>
    <row r="3" spans="1:19" s="10" customFormat="1" ht="39" thickBot="1">
      <c r="A3" s="65" t="s">
        <v>2</v>
      </c>
      <c r="B3" s="66" t="s">
        <v>3</v>
      </c>
      <c r="C3" s="53" t="s">
        <v>29</v>
      </c>
      <c r="D3" s="8" t="s">
        <v>27</v>
      </c>
      <c r="E3" s="9" t="s">
        <v>28</v>
      </c>
      <c r="F3" s="14" t="s">
        <v>5</v>
      </c>
      <c r="G3" s="8" t="s">
        <v>27</v>
      </c>
      <c r="H3" s="9" t="s">
        <v>28</v>
      </c>
      <c r="I3" s="14" t="s">
        <v>5</v>
      </c>
      <c r="J3" s="8" t="s">
        <v>4</v>
      </c>
      <c r="K3" s="14" t="s">
        <v>5</v>
      </c>
      <c r="L3" s="8" t="s">
        <v>4</v>
      </c>
      <c r="M3" s="14" t="s">
        <v>5</v>
      </c>
      <c r="N3" s="8" t="s">
        <v>4</v>
      </c>
      <c r="O3" s="14" t="s">
        <v>5</v>
      </c>
      <c r="P3" s="8" t="s">
        <v>4</v>
      </c>
      <c r="Q3" s="14" t="s">
        <v>5</v>
      </c>
      <c r="R3" s="211" t="s">
        <v>192</v>
      </c>
      <c r="S3" s="153" t="s">
        <v>104</v>
      </c>
    </row>
    <row r="4" spans="1:19" ht="13.5" customHeight="1">
      <c r="A4" s="67">
        <f>1</f>
        <v>1</v>
      </c>
      <c r="B4" s="241" t="s">
        <v>10</v>
      </c>
      <c r="C4" s="70">
        <v>1996</v>
      </c>
      <c r="D4" s="56">
        <v>26</v>
      </c>
      <c r="E4" s="116">
        <v>1</v>
      </c>
      <c r="F4" s="132">
        <f>IF(E4=1,60,)+IF(E4=2,55,)+IF(E4=3,50,)+IF(E4=4,44,)+IF(E4=5,43,)+IF(E4=6,42,)+IF(E4=7,41,)+IF(E4=8,40,)+IF(E4=9,39,)+IF(E4=10,38,)+IF(E4=11,34,)+IF(E4=12,33,)+IF(E4=13,32,)+IF(E4=14,31,)+IF(E4=15,30,)+IF(E4=16,29,)+IF(E4=17,28,)+IF(E4=18,27,)+IF(E4=19,26,)+IF(E4=20,25,)+IF(E4=21,24,)+IF(E4=22,23,)+IF(E4=23,22,)+IF(E4=24,24,)+IF(E4=25,20,)+IF(E4=26,19,)+IF(E4=27,18,)+IF(E4=28,17,)+IF(E4=29,16,)+IF(E4=30,15,)+IF(E4=31,14,)+IF(E4=32,13,)+IF(E4=33,12,)+IF(E4=33,12,)+IF(E4=34,11,)+IF(E4=35,10,)+IF(E4=36,9,)+IF(E4=37,8,)+IF(E4=38,7,)+IF(E4=39,6,)+IF(E4=40,5,)+IF(E4=41,2,)</f>
        <v>60</v>
      </c>
      <c r="G4" s="56">
        <v>28</v>
      </c>
      <c r="H4" s="154">
        <v>3</v>
      </c>
      <c r="I4" s="132">
        <v>50</v>
      </c>
      <c r="J4" s="195">
        <v>3</v>
      </c>
      <c r="K4" s="132">
        <v>50</v>
      </c>
      <c r="L4" s="195">
        <v>1</v>
      </c>
      <c r="M4" s="132">
        <v>60</v>
      </c>
      <c r="N4" s="239">
        <v>1</v>
      </c>
      <c r="O4" s="132">
        <v>60</v>
      </c>
      <c r="P4" s="90">
        <v>2</v>
      </c>
      <c r="Q4" s="132">
        <v>55</v>
      </c>
      <c r="R4" s="48">
        <f aca="true" t="shared" si="0" ref="R4:R35">F4+I4+K4+M4+O4+Q4</f>
        <v>335</v>
      </c>
      <c r="S4" s="7">
        <f aca="true" t="shared" si="1" ref="S4:S35">R4-MIN(F4,I4,K4,M4,O4,Q4)</f>
        <v>285</v>
      </c>
    </row>
    <row r="5" spans="1:19" ht="13.5" customHeight="1">
      <c r="A5" s="68">
        <f aca="true" t="shared" si="2" ref="A5:A51">A4+1</f>
        <v>2</v>
      </c>
      <c r="B5" s="241" t="s">
        <v>9</v>
      </c>
      <c r="C5" s="70">
        <v>1997</v>
      </c>
      <c r="D5" s="56">
        <v>28</v>
      </c>
      <c r="E5" s="112">
        <v>3</v>
      </c>
      <c r="F5" s="108">
        <v>50</v>
      </c>
      <c r="G5" s="56">
        <v>18</v>
      </c>
      <c r="H5" s="91">
        <v>1</v>
      </c>
      <c r="I5" s="108">
        <v>60</v>
      </c>
      <c r="J5" s="58">
        <v>1</v>
      </c>
      <c r="K5" s="108">
        <v>60</v>
      </c>
      <c r="L5" s="58">
        <v>4</v>
      </c>
      <c r="M5" s="108">
        <v>44</v>
      </c>
      <c r="N5" s="240">
        <v>2</v>
      </c>
      <c r="O5" s="132">
        <v>55</v>
      </c>
      <c r="P5" s="60">
        <v>4</v>
      </c>
      <c r="Q5" s="132">
        <v>44</v>
      </c>
      <c r="R5" s="48">
        <f t="shared" si="0"/>
        <v>313</v>
      </c>
      <c r="S5" s="7">
        <f t="shared" si="1"/>
        <v>269</v>
      </c>
    </row>
    <row r="6" spans="1:19" ht="13.5" customHeight="1">
      <c r="A6" s="68">
        <f t="shared" si="2"/>
        <v>3</v>
      </c>
      <c r="B6" s="49" t="s">
        <v>7</v>
      </c>
      <c r="C6" s="70">
        <v>1997</v>
      </c>
      <c r="D6" s="56">
        <v>27</v>
      </c>
      <c r="E6" s="112">
        <v>2</v>
      </c>
      <c r="F6" s="108">
        <v>55</v>
      </c>
      <c r="G6" s="56">
        <v>70</v>
      </c>
      <c r="H6" s="91">
        <v>15</v>
      </c>
      <c r="I6" s="108">
        <v>30</v>
      </c>
      <c r="J6" s="58">
        <v>7</v>
      </c>
      <c r="K6" s="108">
        <v>41</v>
      </c>
      <c r="L6" s="58">
        <v>3</v>
      </c>
      <c r="M6" s="108">
        <v>50</v>
      </c>
      <c r="N6" s="60">
        <v>10</v>
      </c>
      <c r="O6" s="132">
        <v>38</v>
      </c>
      <c r="P6" s="60">
        <v>7</v>
      </c>
      <c r="Q6" s="132">
        <v>41</v>
      </c>
      <c r="R6" s="48">
        <f t="shared" si="0"/>
        <v>255</v>
      </c>
      <c r="S6" s="7">
        <f t="shared" si="1"/>
        <v>225</v>
      </c>
    </row>
    <row r="7" spans="1:19" ht="13.5" customHeight="1">
      <c r="A7" s="69">
        <f t="shared" si="2"/>
        <v>4</v>
      </c>
      <c r="B7" s="49" t="s">
        <v>36</v>
      </c>
      <c r="C7" s="71">
        <v>1998</v>
      </c>
      <c r="D7" s="51">
        <v>36</v>
      </c>
      <c r="E7" s="112">
        <v>7</v>
      </c>
      <c r="F7" s="108">
        <v>41</v>
      </c>
      <c r="G7" s="51">
        <v>56</v>
      </c>
      <c r="H7" s="91">
        <v>10</v>
      </c>
      <c r="I7" s="108">
        <v>38</v>
      </c>
      <c r="J7" s="58">
        <v>9</v>
      </c>
      <c r="K7" s="108">
        <v>39</v>
      </c>
      <c r="L7" s="58">
        <v>10</v>
      </c>
      <c r="M7" s="108">
        <v>38</v>
      </c>
      <c r="N7" s="60">
        <v>5</v>
      </c>
      <c r="O7" s="132">
        <v>43</v>
      </c>
      <c r="P7" s="60">
        <v>23</v>
      </c>
      <c r="Q7" s="132">
        <v>22</v>
      </c>
      <c r="R7" s="48">
        <f t="shared" si="0"/>
        <v>221</v>
      </c>
      <c r="S7" s="7">
        <f t="shared" si="1"/>
        <v>199</v>
      </c>
    </row>
    <row r="8" spans="1:19" ht="13.5" customHeight="1">
      <c r="A8" s="69">
        <f t="shared" si="2"/>
        <v>5</v>
      </c>
      <c r="B8" s="49" t="s">
        <v>26</v>
      </c>
      <c r="C8" s="70">
        <v>1997</v>
      </c>
      <c r="D8" s="51">
        <v>75</v>
      </c>
      <c r="E8" s="112">
        <v>14</v>
      </c>
      <c r="F8" s="108">
        <v>31</v>
      </c>
      <c r="G8" s="51">
        <v>42</v>
      </c>
      <c r="H8" s="91">
        <v>4</v>
      </c>
      <c r="I8" s="108">
        <v>44</v>
      </c>
      <c r="J8" s="58">
        <v>4</v>
      </c>
      <c r="K8" s="108">
        <v>44</v>
      </c>
      <c r="L8" s="58">
        <v>7</v>
      </c>
      <c r="M8" s="108">
        <v>41</v>
      </c>
      <c r="N8" s="60">
        <v>12</v>
      </c>
      <c r="O8" s="132">
        <v>33</v>
      </c>
      <c r="P8" s="60">
        <v>14</v>
      </c>
      <c r="Q8" s="132">
        <v>31</v>
      </c>
      <c r="R8" s="48">
        <f t="shared" si="0"/>
        <v>224</v>
      </c>
      <c r="S8" s="7">
        <f t="shared" si="1"/>
        <v>193</v>
      </c>
    </row>
    <row r="9" spans="1:19" ht="13.5" customHeight="1">
      <c r="A9" s="69">
        <f t="shared" si="2"/>
        <v>6</v>
      </c>
      <c r="B9" s="241" t="s">
        <v>35</v>
      </c>
      <c r="C9" s="70">
        <v>1996</v>
      </c>
      <c r="D9" s="56">
        <v>31</v>
      </c>
      <c r="E9" s="112">
        <v>4</v>
      </c>
      <c r="F9" s="108">
        <v>44</v>
      </c>
      <c r="G9" s="56">
        <v>45</v>
      </c>
      <c r="H9" s="91">
        <v>6</v>
      </c>
      <c r="I9" s="108">
        <v>42</v>
      </c>
      <c r="J9" s="58">
        <v>18</v>
      </c>
      <c r="K9" s="108">
        <v>27</v>
      </c>
      <c r="L9" s="58">
        <v>27</v>
      </c>
      <c r="M9" s="108">
        <v>18</v>
      </c>
      <c r="N9" s="240">
        <v>3</v>
      </c>
      <c r="O9" s="132">
        <v>50</v>
      </c>
      <c r="P9" s="60">
        <v>15</v>
      </c>
      <c r="Q9" s="132">
        <v>30</v>
      </c>
      <c r="R9" s="48">
        <f t="shared" si="0"/>
        <v>211</v>
      </c>
      <c r="S9" s="7">
        <f t="shared" si="1"/>
        <v>193</v>
      </c>
    </row>
    <row r="10" spans="1:19" ht="13.5" customHeight="1">
      <c r="A10" s="69">
        <f t="shared" si="2"/>
        <v>7</v>
      </c>
      <c r="B10" s="49" t="s">
        <v>37</v>
      </c>
      <c r="C10" s="71">
        <v>1998</v>
      </c>
      <c r="D10" s="56">
        <v>79</v>
      </c>
      <c r="E10" s="112">
        <v>16</v>
      </c>
      <c r="F10" s="108">
        <v>29</v>
      </c>
      <c r="G10" s="56">
        <v>47</v>
      </c>
      <c r="H10" s="91">
        <v>7</v>
      </c>
      <c r="I10" s="108">
        <v>41</v>
      </c>
      <c r="J10" s="58">
        <v>11</v>
      </c>
      <c r="K10" s="108">
        <v>34</v>
      </c>
      <c r="L10" s="58">
        <v>14</v>
      </c>
      <c r="M10" s="108">
        <v>31</v>
      </c>
      <c r="N10" s="60">
        <v>6</v>
      </c>
      <c r="O10" s="132">
        <v>42</v>
      </c>
      <c r="P10" s="60">
        <v>21</v>
      </c>
      <c r="Q10" s="132">
        <v>24</v>
      </c>
      <c r="R10" s="48">
        <f t="shared" si="0"/>
        <v>201</v>
      </c>
      <c r="S10" s="7">
        <f t="shared" si="1"/>
        <v>177</v>
      </c>
    </row>
    <row r="11" spans="1:19" ht="13.5" customHeight="1">
      <c r="A11" s="69">
        <f t="shared" si="2"/>
        <v>8</v>
      </c>
      <c r="B11" s="50" t="s">
        <v>50</v>
      </c>
      <c r="C11" s="212">
        <v>1998</v>
      </c>
      <c r="D11" s="51">
        <v>63</v>
      </c>
      <c r="E11" s="112">
        <v>11</v>
      </c>
      <c r="F11" s="108">
        <v>34</v>
      </c>
      <c r="G11" s="51">
        <v>48</v>
      </c>
      <c r="H11" s="91">
        <v>8</v>
      </c>
      <c r="I11" s="108">
        <v>40</v>
      </c>
      <c r="J11" s="58">
        <v>12</v>
      </c>
      <c r="K11" s="108">
        <v>33</v>
      </c>
      <c r="L11" s="58">
        <v>11</v>
      </c>
      <c r="M11" s="108">
        <v>34</v>
      </c>
      <c r="N11" s="60">
        <v>11</v>
      </c>
      <c r="O11" s="132">
        <v>34</v>
      </c>
      <c r="P11" s="60">
        <v>18</v>
      </c>
      <c r="Q11" s="132">
        <v>27</v>
      </c>
      <c r="R11" s="48">
        <f t="shared" si="0"/>
        <v>202</v>
      </c>
      <c r="S11" s="7">
        <f t="shared" si="1"/>
        <v>175</v>
      </c>
    </row>
    <row r="12" spans="1:19" ht="13.5" customHeight="1">
      <c r="A12" s="69">
        <f t="shared" si="2"/>
        <v>9</v>
      </c>
      <c r="B12" s="49" t="s">
        <v>38</v>
      </c>
      <c r="C12" s="72">
        <v>1998</v>
      </c>
      <c r="D12" s="51">
        <v>62</v>
      </c>
      <c r="E12" s="112">
        <v>10</v>
      </c>
      <c r="F12" s="108">
        <v>38</v>
      </c>
      <c r="G12" s="51">
        <v>57</v>
      </c>
      <c r="H12" s="91">
        <v>11</v>
      </c>
      <c r="I12" s="108">
        <v>34</v>
      </c>
      <c r="J12" s="58">
        <v>14</v>
      </c>
      <c r="K12" s="108">
        <v>31</v>
      </c>
      <c r="L12" s="58">
        <v>16</v>
      </c>
      <c r="M12" s="108">
        <v>29</v>
      </c>
      <c r="N12" s="60">
        <v>20</v>
      </c>
      <c r="O12" s="132">
        <v>25</v>
      </c>
      <c r="P12" s="60">
        <v>10</v>
      </c>
      <c r="Q12" s="132">
        <v>38</v>
      </c>
      <c r="R12" s="48">
        <f t="shared" si="0"/>
        <v>195</v>
      </c>
      <c r="S12" s="7">
        <f t="shared" si="1"/>
        <v>170</v>
      </c>
    </row>
    <row r="13" spans="1:19" ht="13.5" customHeight="1">
      <c r="A13" s="69">
        <f t="shared" si="2"/>
        <v>10</v>
      </c>
      <c r="B13" s="50" t="s">
        <v>63</v>
      </c>
      <c r="C13" s="74">
        <v>1996</v>
      </c>
      <c r="D13" s="51">
        <v>83</v>
      </c>
      <c r="E13" s="112">
        <v>18</v>
      </c>
      <c r="F13" s="108">
        <v>27</v>
      </c>
      <c r="G13" s="51">
        <v>73</v>
      </c>
      <c r="H13" s="91">
        <v>16</v>
      </c>
      <c r="I13" s="108">
        <v>29</v>
      </c>
      <c r="J13" s="58">
        <v>10</v>
      </c>
      <c r="K13" s="108">
        <v>38</v>
      </c>
      <c r="L13" s="58">
        <v>9</v>
      </c>
      <c r="M13" s="108">
        <v>39</v>
      </c>
      <c r="N13" s="60">
        <v>13</v>
      </c>
      <c r="O13" s="132">
        <v>32</v>
      </c>
      <c r="P13" s="60">
        <v>16</v>
      </c>
      <c r="Q13" s="132">
        <v>29</v>
      </c>
      <c r="R13" s="48">
        <f t="shared" si="0"/>
        <v>194</v>
      </c>
      <c r="S13" s="7">
        <f t="shared" si="1"/>
        <v>167</v>
      </c>
    </row>
    <row r="14" spans="1:19" ht="13.5" customHeight="1">
      <c r="A14" s="69">
        <f t="shared" si="2"/>
        <v>11</v>
      </c>
      <c r="B14" s="49" t="s">
        <v>8</v>
      </c>
      <c r="C14" s="72">
        <v>1996</v>
      </c>
      <c r="D14" s="51">
        <v>89</v>
      </c>
      <c r="E14" s="112">
        <v>22</v>
      </c>
      <c r="F14" s="108">
        <v>23</v>
      </c>
      <c r="G14" s="51">
        <v>83</v>
      </c>
      <c r="H14" s="91">
        <v>20</v>
      </c>
      <c r="I14" s="108">
        <v>25</v>
      </c>
      <c r="J14" s="58">
        <v>6</v>
      </c>
      <c r="K14" s="108">
        <v>42</v>
      </c>
      <c r="L14" s="58">
        <v>5</v>
      </c>
      <c r="M14" s="108">
        <v>43</v>
      </c>
      <c r="N14" s="60">
        <v>32</v>
      </c>
      <c r="O14" s="132">
        <v>13</v>
      </c>
      <c r="P14" s="60">
        <v>19</v>
      </c>
      <c r="Q14" s="132">
        <v>26</v>
      </c>
      <c r="R14" s="48">
        <f t="shared" si="0"/>
        <v>172</v>
      </c>
      <c r="S14" s="7">
        <f t="shared" si="1"/>
        <v>159</v>
      </c>
    </row>
    <row r="15" spans="1:19" ht="13.5" customHeight="1">
      <c r="A15" s="69">
        <f t="shared" si="2"/>
        <v>12</v>
      </c>
      <c r="B15" s="49" t="s">
        <v>70</v>
      </c>
      <c r="C15" s="70">
        <v>1996</v>
      </c>
      <c r="D15" s="56">
        <v>78</v>
      </c>
      <c r="E15" s="112">
        <v>15</v>
      </c>
      <c r="F15" s="108">
        <v>30</v>
      </c>
      <c r="G15" s="56">
        <v>79</v>
      </c>
      <c r="H15" s="91">
        <v>19</v>
      </c>
      <c r="I15" s="108">
        <v>26</v>
      </c>
      <c r="J15" s="58">
        <v>20</v>
      </c>
      <c r="K15" s="108">
        <v>25</v>
      </c>
      <c r="L15" s="58">
        <v>19</v>
      </c>
      <c r="M15" s="108">
        <v>26</v>
      </c>
      <c r="N15" s="60">
        <v>31</v>
      </c>
      <c r="O15" s="132">
        <v>14</v>
      </c>
      <c r="P15" s="60">
        <v>9</v>
      </c>
      <c r="Q15" s="132">
        <v>39</v>
      </c>
      <c r="R15" s="48">
        <f t="shared" si="0"/>
        <v>160</v>
      </c>
      <c r="S15" s="7">
        <f t="shared" si="1"/>
        <v>146</v>
      </c>
    </row>
    <row r="16" spans="1:19" ht="13.5" customHeight="1">
      <c r="A16" s="69">
        <f t="shared" si="2"/>
        <v>13</v>
      </c>
      <c r="B16" s="49" t="s">
        <v>51</v>
      </c>
      <c r="C16" s="72">
        <v>1998</v>
      </c>
      <c r="D16" s="51">
        <v>67</v>
      </c>
      <c r="E16" s="112">
        <v>13</v>
      </c>
      <c r="F16" s="108">
        <v>32</v>
      </c>
      <c r="G16" s="51">
        <v>75</v>
      </c>
      <c r="H16" s="91">
        <v>17</v>
      </c>
      <c r="I16" s="108">
        <v>28</v>
      </c>
      <c r="J16" s="58">
        <v>24</v>
      </c>
      <c r="K16" s="108">
        <v>21</v>
      </c>
      <c r="L16" s="58">
        <v>21</v>
      </c>
      <c r="M16" s="108">
        <v>24</v>
      </c>
      <c r="N16" s="60">
        <v>22</v>
      </c>
      <c r="O16" s="132">
        <v>23</v>
      </c>
      <c r="P16" s="60">
        <v>12</v>
      </c>
      <c r="Q16" s="132">
        <v>33</v>
      </c>
      <c r="R16" s="48">
        <f t="shared" si="0"/>
        <v>161</v>
      </c>
      <c r="S16" s="7">
        <f t="shared" si="1"/>
        <v>140</v>
      </c>
    </row>
    <row r="17" spans="1:19" ht="13.5" customHeight="1">
      <c r="A17" s="69">
        <f t="shared" si="2"/>
        <v>14</v>
      </c>
      <c r="B17" s="49" t="s">
        <v>54</v>
      </c>
      <c r="C17" s="72">
        <v>1998</v>
      </c>
      <c r="D17" s="89"/>
      <c r="E17" s="34"/>
      <c r="F17" s="166">
        <v>0</v>
      </c>
      <c r="G17" s="96"/>
      <c r="H17" s="33"/>
      <c r="I17" s="166">
        <v>0</v>
      </c>
      <c r="J17" s="58">
        <v>16</v>
      </c>
      <c r="K17" s="108">
        <v>29</v>
      </c>
      <c r="L17" s="58">
        <v>18</v>
      </c>
      <c r="M17" s="108">
        <v>27</v>
      </c>
      <c r="N17" s="60">
        <v>21</v>
      </c>
      <c r="O17" s="132">
        <v>24</v>
      </c>
      <c r="P17" s="60">
        <v>13</v>
      </c>
      <c r="Q17" s="132">
        <v>32</v>
      </c>
      <c r="R17" s="48">
        <f t="shared" si="0"/>
        <v>112</v>
      </c>
      <c r="S17" s="7">
        <f t="shared" si="1"/>
        <v>112</v>
      </c>
    </row>
    <row r="18" spans="1:19" ht="13.5" customHeight="1">
      <c r="A18" s="69">
        <f t="shared" si="2"/>
        <v>15</v>
      </c>
      <c r="B18" s="49" t="s">
        <v>75</v>
      </c>
      <c r="C18" s="70">
        <v>1999</v>
      </c>
      <c r="D18" s="51">
        <v>86</v>
      </c>
      <c r="E18" s="112">
        <v>20</v>
      </c>
      <c r="F18" s="108">
        <v>25</v>
      </c>
      <c r="G18" s="51">
        <v>87</v>
      </c>
      <c r="H18" s="91">
        <v>22</v>
      </c>
      <c r="I18" s="108">
        <v>23</v>
      </c>
      <c r="J18" s="58">
        <v>25</v>
      </c>
      <c r="K18" s="108">
        <v>20</v>
      </c>
      <c r="L18" s="58">
        <v>24</v>
      </c>
      <c r="M18" s="108">
        <v>21</v>
      </c>
      <c r="N18" s="60">
        <v>25</v>
      </c>
      <c r="O18" s="132">
        <v>20</v>
      </c>
      <c r="P18" s="60">
        <v>34</v>
      </c>
      <c r="Q18" s="132">
        <v>11</v>
      </c>
      <c r="R18" s="48">
        <f t="shared" si="0"/>
        <v>120</v>
      </c>
      <c r="S18" s="7">
        <f t="shared" si="1"/>
        <v>109</v>
      </c>
    </row>
    <row r="19" spans="1:19" ht="13.5" customHeight="1">
      <c r="A19" s="69">
        <f t="shared" si="2"/>
        <v>16</v>
      </c>
      <c r="B19" s="49" t="s">
        <v>47</v>
      </c>
      <c r="C19" s="70">
        <v>1997</v>
      </c>
      <c r="D19" s="89"/>
      <c r="E19" s="34"/>
      <c r="F19" s="166">
        <v>0</v>
      </c>
      <c r="G19" s="96"/>
      <c r="H19" s="33"/>
      <c r="I19" s="166">
        <v>0</v>
      </c>
      <c r="J19" s="58">
        <v>19</v>
      </c>
      <c r="K19" s="108">
        <v>26</v>
      </c>
      <c r="L19" s="58">
        <v>20</v>
      </c>
      <c r="M19" s="108">
        <v>25</v>
      </c>
      <c r="N19" s="60">
        <v>16</v>
      </c>
      <c r="O19" s="132">
        <v>29</v>
      </c>
      <c r="P19" s="60">
        <v>17</v>
      </c>
      <c r="Q19" s="132">
        <v>28</v>
      </c>
      <c r="R19" s="48">
        <f t="shared" si="0"/>
        <v>108</v>
      </c>
      <c r="S19" s="7">
        <f t="shared" si="1"/>
        <v>108</v>
      </c>
    </row>
    <row r="20" spans="1:19" ht="13.5" customHeight="1">
      <c r="A20" s="69">
        <f t="shared" si="2"/>
        <v>17</v>
      </c>
      <c r="B20" s="49" t="s">
        <v>39</v>
      </c>
      <c r="C20" s="70">
        <v>1999</v>
      </c>
      <c r="D20" s="51">
        <v>87</v>
      </c>
      <c r="E20" s="112">
        <v>21</v>
      </c>
      <c r="F20" s="108">
        <v>24</v>
      </c>
      <c r="G20" s="51">
        <v>90</v>
      </c>
      <c r="H20" s="91">
        <v>24</v>
      </c>
      <c r="I20" s="108">
        <v>21</v>
      </c>
      <c r="J20" s="58">
        <v>31</v>
      </c>
      <c r="K20" s="108">
        <v>14</v>
      </c>
      <c r="L20" s="58">
        <v>25</v>
      </c>
      <c r="M20" s="108">
        <v>20</v>
      </c>
      <c r="N20" s="60">
        <v>28</v>
      </c>
      <c r="O20" s="132">
        <v>17</v>
      </c>
      <c r="P20" s="60">
        <v>36</v>
      </c>
      <c r="Q20" s="132">
        <v>9</v>
      </c>
      <c r="R20" s="48">
        <f t="shared" si="0"/>
        <v>105</v>
      </c>
      <c r="S20" s="7">
        <f t="shared" si="1"/>
        <v>96</v>
      </c>
    </row>
    <row r="21" spans="1:19" ht="13.5" customHeight="1">
      <c r="A21" s="69">
        <f t="shared" si="2"/>
        <v>18</v>
      </c>
      <c r="B21" s="49" t="s">
        <v>52</v>
      </c>
      <c r="C21" s="72">
        <v>1997</v>
      </c>
      <c r="D21" s="89"/>
      <c r="E21" s="34"/>
      <c r="F21" s="166">
        <v>0</v>
      </c>
      <c r="G21" s="96"/>
      <c r="H21" s="33"/>
      <c r="I21" s="166">
        <v>0</v>
      </c>
      <c r="J21" s="58">
        <v>23</v>
      </c>
      <c r="K21" s="108">
        <v>22</v>
      </c>
      <c r="L21" s="58">
        <v>17</v>
      </c>
      <c r="M21" s="108">
        <v>28</v>
      </c>
      <c r="N21" s="60">
        <v>17</v>
      </c>
      <c r="O21" s="132">
        <v>28</v>
      </c>
      <c r="P21" s="60">
        <v>29</v>
      </c>
      <c r="Q21" s="132">
        <v>16</v>
      </c>
      <c r="R21" s="48">
        <f t="shared" si="0"/>
        <v>94</v>
      </c>
      <c r="S21" s="7">
        <f t="shared" si="1"/>
        <v>94</v>
      </c>
    </row>
    <row r="22" spans="1:19" ht="13.5" customHeight="1">
      <c r="A22" s="69">
        <f t="shared" si="2"/>
        <v>19</v>
      </c>
      <c r="B22" s="49" t="s">
        <v>64</v>
      </c>
      <c r="C22" s="72">
        <v>1999</v>
      </c>
      <c r="D22" s="193" t="s">
        <v>40</v>
      </c>
      <c r="E22" s="112" t="s">
        <v>60</v>
      </c>
      <c r="F22" s="108">
        <v>0</v>
      </c>
      <c r="G22" s="51">
        <v>85</v>
      </c>
      <c r="H22" s="91">
        <v>21</v>
      </c>
      <c r="I22" s="108">
        <v>24</v>
      </c>
      <c r="J22" s="58">
        <v>27</v>
      </c>
      <c r="K22" s="108">
        <v>18</v>
      </c>
      <c r="L22" s="58">
        <v>22</v>
      </c>
      <c r="M22" s="108">
        <v>23</v>
      </c>
      <c r="N22" s="60">
        <v>27</v>
      </c>
      <c r="O22" s="132">
        <v>18</v>
      </c>
      <c r="P22" s="60">
        <v>35</v>
      </c>
      <c r="Q22" s="132">
        <v>10</v>
      </c>
      <c r="R22" s="48">
        <f t="shared" si="0"/>
        <v>93</v>
      </c>
      <c r="S22" s="7">
        <f t="shared" si="1"/>
        <v>93</v>
      </c>
    </row>
    <row r="23" spans="1:19" ht="13.5" customHeight="1">
      <c r="A23" s="69">
        <f t="shared" si="2"/>
        <v>20</v>
      </c>
      <c r="B23" s="49" t="s">
        <v>74</v>
      </c>
      <c r="C23" s="73">
        <v>1998</v>
      </c>
      <c r="D23" s="51">
        <v>91</v>
      </c>
      <c r="E23" s="112">
        <v>23</v>
      </c>
      <c r="F23" s="108">
        <v>22</v>
      </c>
      <c r="G23" s="51">
        <v>91</v>
      </c>
      <c r="H23" s="91">
        <v>25</v>
      </c>
      <c r="I23" s="108">
        <v>20</v>
      </c>
      <c r="J23" s="58">
        <v>29</v>
      </c>
      <c r="K23" s="108">
        <v>16</v>
      </c>
      <c r="L23" s="58">
        <v>35</v>
      </c>
      <c r="M23" s="108">
        <v>10</v>
      </c>
      <c r="N23" s="60">
        <v>56</v>
      </c>
      <c r="O23" s="132">
        <f>IF(N23=1,60,)+IF(N23=2,55,)+IF(N23=3,50,)+IF(N23=4,44,)+IF(N23=5,43,)+IF(N23=6,42,)+IF(N23=7,41,)+IF(N23=8,40,)+IF(N23=9,39,)+IF(N23=10,38,)+IF(N23=11,34,)+IF(N23=12,33,)+IF(N23=13,32,)+IF(N23=14,31,)+IF(N23=15,30,)+IF(N23=16,29,)+IF(N23=17,28,)+IF(N23=18,27,)+IF(N23=19,26,)+IF(N23=20,25,)+IF(N23=21,24,)+IF(N23=22,23,)+IF(N23=23,22,)+IF(N23=24,24,)+IF(N23=25,20,)+IF(N23=26,19,)+IF(N23=27,18,)+IF(N23=28,17,)+IF(N23=29,16,)+IF(N23=30,15,)+IF(N23=31,14,)+IF(N23=32,13,)+IF(N23=33,12,)+IF(N23=33,12,)+IF(N23=34,11,)+IF(N23=35,10,)+IF(N23=36,9,)+IF(N23=37,8,)+IF(N23=38,7,)+IF(N23=39,6,)+IF(N23=40,5,)+IF(N23=41,2,)</f>
        <v>0</v>
      </c>
      <c r="P23" s="60">
        <v>38</v>
      </c>
      <c r="Q23" s="132">
        <v>7</v>
      </c>
      <c r="R23" s="48">
        <f t="shared" si="0"/>
        <v>75</v>
      </c>
      <c r="S23" s="7">
        <f t="shared" si="1"/>
        <v>75</v>
      </c>
    </row>
    <row r="24" spans="1:19" ht="13.5" customHeight="1">
      <c r="A24" s="69">
        <f t="shared" si="2"/>
        <v>21</v>
      </c>
      <c r="B24" s="49" t="s">
        <v>55</v>
      </c>
      <c r="C24" s="70">
        <v>1998</v>
      </c>
      <c r="D24" s="89"/>
      <c r="E24" s="34"/>
      <c r="F24" s="166">
        <v>0</v>
      </c>
      <c r="G24" s="96"/>
      <c r="H24" s="33"/>
      <c r="I24" s="166">
        <v>0</v>
      </c>
      <c r="J24" s="58">
        <v>26</v>
      </c>
      <c r="K24" s="108">
        <v>19</v>
      </c>
      <c r="L24" s="58">
        <v>33</v>
      </c>
      <c r="M24" s="108">
        <v>12</v>
      </c>
      <c r="N24" s="60">
        <v>23</v>
      </c>
      <c r="O24" s="132">
        <v>22</v>
      </c>
      <c r="P24" s="60">
        <v>26</v>
      </c>
      <c r="Q24" s="132">
        <v>19</v>
      </c>
      <c r="R24" s="48">
        <f t="shared" si="0"/>
        <v>72</v>
      </c>
      <c r="S24" s="7">
        <f t="shared" si="1"/>
        <v>72</v>
      </c>
    </row>
    <row r="25" spans="1:19" ht="13.5" customHeight="1">
      <c r="A25" s="69">
        <f t="shared" si="2"/>
        <v>22</v>
      </c>
      <c r="B25" s="49" t="s">
        <v>53</v>
      </c>
      <c r="C25" s="72">
        <v>1996</v>
      </c>
      <c r="D25" s="31"/>
      <c r="E25" s="34"/>
      <c r="F25" s="166">
        <v>0</v>
      </c>
      <c r="G25" s="35"/>
      <c r="H25" s="33"/>
      <c r="I25" s="166">
        <v>0</v>
      </c>
      <c r="J25" s="58">
        <v>22</v>
      </c>
      <c r="K25" s="108">
        <v>23</v>
      </c>
      <c r="L25" s="58">
        <v>26</v>
      </c>
      <c r="M25" s="108">
        <v>19</v>
      </c>
      <c r="N25" s="60">
        <v>33</v>
      </c>
      <c r="O25" s="132">
        <v>12</v>
      </c>
      <c r="P25" s="60">
        <v>27</v>
      </c>
      <c r="Q25" s="132">
        <v>18</v>
      </c>
      <c r="R25" s="48">
        <f t="shared" si="0"/>
        <v>72</v>
      </c>
      <c r="S25" s="7">
        <f t="shared" si="1"/>
        <v>72</v>
      </c>
    </row>
    <row r="26" spans="1:19" ht="13.5" customHeight="1">
      <c r="A26" s="69">
        <f t="shared" si="2"/>
        <v>23</v>
      </c>
      <c r="B26" s="49" t="s">
        <v>79</v>
      </c>
      <c r="C26" s="70">
        <v>1998</v>
      </c>
      <c r="D26" s="31"/>
      <c r="E26" s="34"/>
      <c r="F26" s="166">
        <v>0</v>
      </c>
      <c r="G26" s="35"/>
      <c r="H26" s="33"/>
      <c r="I26" s="166">
        <v>0</v>
      </c>
      <c r="J26" s="58">
        <v>34</v>
      </c>
      <c r="K26" s="108">
        <v>11</v>
      </c>
      <c r="L26" s="58">
        <v>30</v>
      </c>
      <c r="M26" s="108">
        <v>15</v>
      </c>
      <c r="N26" s="60">
        <v>18</v>
      </c>
      <c r="O26" s="132">
        <v>27</v>
      </c>
      <c r="P26" s="60">
        <v>28</v>
      </c>
      <c r="Q26" s="132">
        <v>17</v>
      </c>
      <c r="R26" s="48">
        <f t="shared" si="0"/>
        <v>70</v>
      </c>
      <c r="S26" s="7">
        <f t="shared" si="1"/>
        <v>70</v>
      </c>
    </row>
    <row r="27" spans="1:19" ht="13.5" customHeight="1">
      <c r="A27" s="69">
        <f t="shared" si="2"/>
        <v>24</v>
      </c>
      <c r="B27" s="49" t="s">
        <v>103</v>
      </c>
      <c r="C27" s="70">
        <v>1998</v>
      </c>
      <c r="D27" s="51">
        <v>80</v>
      </c>
      <c r="E27" s="112">
        <v>17</v>
      </c>
      <c r="F27" s="108">
        <v>28</v>
      </c>
      <c r="G27" s="51">
        <v>77</v>
      </c>
      <c r="H27" s="91">
        <v>18</v>
      </c>
      <c r="I27" s="108">
        <v>27</v>
      </c>
      <c r="J27" s="35"/>
      <c r="K27" s="166">
        <v>0</v>
      </c>
      <c r="L27" s="35"/>
      <c r="M27" s="166">
        <v>0</v>
      </c>
      <c r="N27" s="60">
        <v>50</v>
      </c>
      <c r="O27" s="132">
        <f>IF(N27=1,60,)+IF(N27=2,55,)+IF(N27=3,50,)+IF(N27=4,44,)+IF(N27=5,43,)+IF(N27=6,42,)+IF(N27=7,41,)+IF(N27=8,40,)+IF(N27=9,39,)+IF(N27=10,38,)+IF(N27=11,34,)+IF(N27=12,33,)+IF(N27=13,32,)+IF(N27=14,31,)+IF(N27=15,30,)+IF(N27=16,29,)+IF(N27=17,28,)+IF(N27=18,27,)+IF(N27=19,26,)+IF(N27=20,25,)+IF(N27=21,24,)+IF(N27=22,23,)+IF(N27=23,22,)+IF(N27=24,24,)+IF(N27=25,20,)+IF(N27=26,19,)+IF(N27=27,18,)+IF(N27=28,17,)+IF(N27=29,16,)+IF(N27=30,15,)+IF(N27=31,14,)+IF(N27=32,13,)+IF(N27=33,12,)+IF(N27=33,12,)+IF(N27=34,11,)+IF(N27=35,10,)+IF(N27=36,9,)+IF(N27=37,8,)+IF(N27=38,7,)+IF(N27=39,6,)+IF(N27=40,5,)+IF(N27=41,2,)</f>
        <v>0</v>
      </c>
      <c r="P27" s="60">
        <v>33</v>
      </c>
      <c r="Q27" s="132">
        <v>12</v>
      </c>
      <c r="R27" s="48">
        <f t="shared" si="0"/>
        <v>67</v>
      </c>
      <c r="S27" s="7">
        <f t="shared" si="1"/>
        <v>67</v>
      </c>
    </row>
    <row r="28" spans="1:19" ht="13.5" customHeight="1">
      <c r="A28" s="69">
        <f t="shared" si="2"/>
        <v>25</v>
      </c>
      <c r="B28" s="49" t="s">
        <v>99</v>
      </c>
      <c r="C28" s="70">
        <v>1998</v>
      </c>
      <c r="D28" s="51">
        <v>84</v>
      </c>
      <c r="E28" s="112">
        <v>19</v>
      </c>
      <c r="F28" s="108">
        <v>26</v>
      </c>
      <c r="G28" s="51">
        <v>67</v>
      </c>
      <c r="H28" s="91">
        <v>13</v>
      </c>
      <c r="I28" s="108">
        <v>32</v>
      </c>
      <c r="J28" s="35"/>
      <c r="K28" s="166">
        <v>0</v>
      </c>
      <c r="L28" s="35"/>
      <c r="M28" s="166">
        <v>0</v>
      </c>
      <c r="N28" s="160"/>
      <c r="O28" s="203">
        <f>IF(N28=1,60,)+IF(N28=2,55,)+IF(N28=3,50,)+IF(N28=4,44,)+IF(N28=5,43,)+IF(N28=6,42,)+IF(N28=7,41,)+IF(N28=8,40,)+IF(N28=9,39,)+IF(N28=10,38,)+IF(N28=11,34,)+IF(N28=12,33,)+IF(N28=13,32,)+IF(N28=14,31,)+IF(N28=15,30,)+IF(N28=16,29,)+IF(N28=17,28,)+IF(N28=18,27,)+IF(N28=19,26,)+IF(N28=20,25,)+IF(N28=21,24,)+IF(N28=22,23,)+IF(N28=23,22,)+IF(N28=24,24,)+IF(N28=25,20,)+IF(N28=26,19,)+IF(N28=27,18,)+IF(N28=28,17,)+IF(N28=29,16,)+IF(N28=30,15,)+IF(N28=31,14,)+IF(N28=32,13,)+IF(N28=33,12,)+IF(N28=33,12,)+IF(N28=34,11,)+IF(N28=35,10,)+IF(N28=36,9,)+IF(N28=37,8,)+IF(N28=38,7,)+IF(N28=39,6,)+IF(N28=40,5,)+IF(N28=41,2,)</f>
        <v>0</v>
      </c>
      <c r="P28" s="165"/>
      <c r="Q28" s="234">
        <v>0</v>
      </c>
      <c r="R28" s="48">
        <f t="shared" si="0"/>
        <v>58</v>
      </c>
      <c r="S28" s="7">
        <f t="shared" si="1"/>
        <v>58</v>
      </c>
    </row>
    <row r="29" spans="1:19" ht="13.5" customHeight="1">
      <c r="A29" s="69">
        <f t="shared" si="2"/>
        <v>26</v>
      </c>
      <c r="B29" s="49" t="s">
        <v>106</v>
      </c>
      <c r="C29" s="70">
        <v>1998</v>
      </c>
      <c r="D29" s="161"/>
      <c r="E29" s="162"/>
      <c r="F29" s="158">
        <v>0</v>
      </c>
      <c r="G29" s="161"/>
      <c r="H29" s="163"/>
      <c r="I29" s="158">
        <v>0</v>
      </c>
      <c r="J29" s="35"/>
      <c r="K29" s="166">
        <v>0</v>
      </c>
      <c r="L29" s="35"/>
      <c r="M29" s="166">
        <v>0</v>
      </c>
      <c r="N29" s="60">
        <v>24</v>
      </c>
      <c r="O29" s="132">
        <v>21</v>
      </c>
      <c r="P29" s="60">
        <v>11</v>
      </c>
      <c r="Q29" s="132">
        <v>34</v>
      </c>
      <c r="R29" s="48">
        <f t="shared" si="0"/>
        <v>55</v>
      </c>
      <c r="S29" s="7">
        <f t="shared" si="1"/>
        <v>55</v>
      </c>
    </row>
    <row r="30" spans="1:19" ht="13.5" customHeight="1">
      <c r="A30" s="69">
        <f t="shared" si="2"/>
        <v>27</v>
      </c>
      <c r="B30" s="120" t="s">
        <v>102</v>
      </c>
      <c r="C30" s="72">
        <v>1997</v>
      </c>
      <c r="D30" s="51">
        <v>92</v>
      </c>
      <c r="E30" s="105">
        <v>24</v>
      </c>
      <c r="F30" s="108">
        <v>21</v>
      </c>
      <c r="G30" s="51">
        <v>88</v>
      </c>
      <c r="H30" s="91">
        <v>23</v>
      </c>
      <c r="I30" s="108">
        <v>22</v>
      </c>
      <c r="J30" s="35"/>
      <c r="K30" s="166">
        <v>0</v>
      </c>
      <c r="L30" s="35"/>
      <c r="M30" s="166">
        <v>0</v>
      </c>
      <c r="N30" s="151">
        <v>44</v>
      </c>
      <c r="O30" s="132">
        <f>IF(N30=1,60,)+IF(N30=2,55,)+IF(N30=3,50,)+IF(N30=4,44,)+IF(N30=5,43,)+IF(N30=6,42,)+IF(N30=7,41,)+IF(N30=8,40,)+IF(N30=9,39,)+IF(N30=10,38,)+IF(N30=11,34,)+IF(N30=12,33,)+IF(N30=13,32,)+IF(N30=14,31,)+IF(N30=15,30,)+IF(N30=16,29,)+IF(N30=17,28,)+IF(N30=18,27,)+IF(N30=19,26,)+IF(N30=20,25,)+IF(N30=21,24,)+IF(N30=22,23,)+IF(N30=23,22,)+IF(N30=24,24,)+IF(N30=25,20,)+IF(N30=26,19,)+IF(N30=27,18,)+IF(N30=28,17,)+IF(N30=29,16,)+IF(N30=30,15,)+IF(N30=31,14,)+IF(N30=32,13,)+IF(N30=33,12,)+IF(N30=33,12,)+IF(N30=34,11,)+IF(N30=35,10,)+IF(N30=36,9,)+IF(N30=37,8,)+IF(N30=38,7,)+IF(N30=39,6,)+IF(N30=40,5,)+IF(N30=41,2,)</f>
        <v>0</v>
      </c>
      <c r="P30" s="60">
        <v>39</v>
      </c>
      <c r="Q30" s="132">
        <v>6</v>
      </c>
      <c r="R30" s="48">
        <f t="shared" si="0"/>
        <v>49</v>
      </c>
      <c r="S30" s="7">
        <f t="shared" si="1"/>
        <v>49</v>
      </c>
    </row>
    <row r="31" spans="1:19" ht="13.5" customHeight="1">
      <c r="A31" s="69">
        <f t="shared" si="2"/>
        <v>28</v>
      </c>
      <c r="B31" s="49" t="s">
        <v>68</v>
      </c>
      <c r="C31" s="70">
        <v>1996</v>
      </c>
      <c r="D31" s="31"/>
      <c r="E31" s="121"/>
      <c r="F31" s="166">
        <v>0</v>
      </c>
      <c r="G31" s="35"/>
      <c r="H31" s="107"/>
      <c r="I31" s="166">
        <v>0</v>
      </c>
      <c r="J31" s="58">
        <v>32</v>
      </c>
      <c r="K31" s="108">
        <v>13</v>
      </c>
      <c r="L31" s="58">
        <v>28</v>
      </c>
      <c r="M31" s="108">
        <v>17</v>
      </c>
      <c r="N31" s="60">
        <v>41</v>
      </c>
      <c r="O31" s="132">
        <v>2</v>
      </c>
      <c r="P31" s="60">
        <v>32</v>
      </c>
      <c r="Q31" s="132">
        <v>13</v>
      </c>
      <c r="R31" s="48">
        <f t="shared" si="0"/>
        <v>45</v>
      </c>
      <c r="S31" s="7">
        <f t="shared" si="1"/>
        <v>45</v>
      </c>
    </row>
    <row r="32" spans="1:19" ht="13.5" customHeight="1">
      <c r="A32" s="69">
        <f t="shared" si="2"/>
        <v>29</v>
      </c>
      <c r="B32" s="49" t="s">
        <v>71</v>
      </c>
      <c r="C32" s="70">
        <v>1998</v>
      </c>
      <c r="D32" s="31"/>
      <c r="E32" s="121"/>
      <c r="F32" s="166">
        <v>0</v>
      </c>
      <c r="G32" s="35"/>
      <c r="H32" s="107"/>
      <c r="I32" s="166">
        <v>0</v>
      </c>
      <c r="J32" s="58">
        <v>28</v>
      </c>
      <c r="K32" s="108">
        <v>17</v>
      </c>
      <c r="L32" s="58">
        <v>31</v>
      </c>
      <c r="M32" s="108">
        <v>14</v>
      </c>
      <c r="N32" s="60">
        <v>34</v>
      </c>
      <c r="O32" s="132">
        <v>11</v>
      </c>
      <c r="P32" s="179">
        <v>44</v>
      </c>
      <c r="Q32" s="236">
        <v>0</v>
      </c>
      <c r="R32" s="48">
        <f t="shared" si="0"/>
        <v>42</v>
      </c>
      <c r="S32" s="7">
        <f t="shared" si="1"/>
        <v>42</v>
      </c>
    </row>
    <row r="33" spans="1:19" ht="13.5" customHeight="1">
      <c r="A33" s="69">
        <f t="shared" si="2"/>
        <v>30</v>
      </c>
      <c r="B33" s="49" t="s">
        <v>105</v>
      </c>
      <c r="C33" s="70">
        <v>1997</v>
      </c>
      <c r="D33" s="44"/>
      <c r="E33" s="157"/>
      <c r="F33" s="158">
        <v>0</v>
      </c>
      <c r="G33" s="44"/>
      <c r="H33" s="159"/>
      <c r="I33" s="158">
        <v>0</v>
      </c>
      <c r="J33" s="35"/>
      <c r="K33" s="166">
        <v>0</v>
      </c>
      <c r="L33" s="35"/>
      <c r="M33" s="166">
        <v>0</v>
      </c>
      <c r="N33" s="60">
        <v>19</v>
      </c>
      <c r="O33" s="132">
        <v>26</v>
      </c>
      <c r="P33" s="60">
        <v>31</v>
      </c>
      <c r="Q33" s="132">
        <v>14</v>
      </c>
      <c r="R33" s="48">
        <f t="shared" si="0"/>
        <v>40</v>
      </c>
      <c r="S33" s="7">
        <f t="shared" si="1"/>
        <v>40</v>
      </c>
    </row>
    <row r="34" spans="1:19" ht="13.5" customHeight="1">
      <c r="A34" s="69">
        <f t="shared" si="2"/>
        <v>31</v>
      </c>
      <c r="B34" s="49" t="s">
        <v>100</v>
      </c>
      <c r="C34" s="70">
        <v>1998</v>
      </c>
      <c r="D34" s="51">
        <v>93</v>
      </c>
      <c r="E34" s="105">
        <v>25</v>
      </c>
      <c r="F34" s="108">
        <v>20</v>
      </c>
      <c r="G34" s="51">
        <v>92</v>
      </c>
      <c r="H34" s="63">
        <v>26</v>
      </c>
      <c r="I34" s="108">
        <v>19</v>
      </c>
      <c r="J34" s="35"/>
      <c r="K34" s="166">
        <v>0</v>
      </c>
      <c r="L34" s="35"/>
      <c r="M34" s="166">
        <v>0</v>
      </c>
      <c r="N34" s="60">
        <v>47</v>
      </c>
      <c r="O34" s="132">
        <f>IF(N34=1,60,)+IF(N34=2,55,)+IF(N34=3,50,)+IF(N34=4,44,)+IF(N34=5,43,)+IF(N34=6,42,)+IF(N34=7,41,)+IF(N34=8,40,)+IF(N34=9,39,)+IF(N34=10,38,)+IF(N34=11,34,)+IF(N34=12,33,)+IF(N34=13,32,)+IF(N34=14,31,)+IF(N34=15,30,)+IF(N34=16,29,)+IF(N34=17,28,)+IF(N34=18,27,)+IF(N34=19,26,)+IF(N34=20,25,)+IF(N34=21,24,)+IF(N34=22,23,)+IF(N34=23,22,)+IF(N34=24,24,)+IF(N34=25,20,)+IF(N34=26,19,)+IF(N34=27,18,)+IF(N34=28,17,)+IF(N34=29,16,)+IF(N34=30,15,)+IF(N34=31,14,)+IF(N34=32,13,)+IF(N34=33,12,)+IF(N34=33,12,)+IF(N34=34,11,)+IF(N34=35,10,)+IF(N34=36,9,)+IF(N34=37,8,)+IF(N34=38,7,)+IF(N34=39,6,)+IF(N34=40,5,)+IF(N34=41,2,)</f>
        <v>0</v>
      </c>
      <c r="P34" s="179">
        <v>43</v>
      </c>
      <c r="Q34" s="236">
        <v>0</v>
      </c>
      <c r="R34" s="48">
        <f t="shared" si="0"/>
        <v>39</v>
      </c>
      <c r="S34" s="7">
        <f t="shared" si="1"/>
        <v>39</v>
      </c>
    </row>
    <row r="35" spans="1:19" ht="13.5" customHeight="1">
      <c r="A35" s="69">
        <f t="shared" si="2"/>
        <v>32</v>
      </c>
      <c r="B35" s="49" t="s">
        <v>81</v>
      </c>
      <c r="C35" s="70">
        <v>2001</v>
      </c>
      <c r="D35" s="89"/>
      <c r="E35" s="34"/>
      <c r="F35" s="166">
        <v>0</v>
      </c>
      <c r="G35" s="96"/>
      <c r="H35" s="33"/>
      <c r="I35" s="166">
        <v>0</v>
      </c>
      <c r="J35" s="58">
        <v>30</v>
      </c>
      <c r="K35" s="108">
        <v>15</v>
      </c>
      <c r="L35" s="58">
        <v>23</v>
      </c>
      <c r="M35" s="108">
        <v>22</v>
      </c>
      <c r="N35" s="160"/>
      <c r="O35" s="203">
        <f>IF(N35=1,60,)+IF(N35=2,55,)+IF(N35=3,50,)+IF(N35=4,44,)+IF(N35=5,43,)+IF(N35=6,42,)+IF(N35=7,41,)+IF(N35=8,40,)+IF(N35=9,39,)+IF(N35=10,38,)+IF(N35=11,34,)+IF(N35=12,33,)+IF(N35=13,32,)+IF(N35=14,31,)+IF(N35=15,30,)+IF(N35=16,29,)+IF(N35=17,28,)+IF(N35=18,27,)+IF(N35=19,26,)+IF(N35=20,25,)+IF(N35=21,24,)+IF(N35=22,23,)+IF(N35=23,22,)+IF(N35=24,24,)+IF(N35=25,20,)+IF(N35=26,19,)+IF(N35=27,18,)+IF(N35=28,17,)+IF(N35=29,16,)+IF(N35=30,15,)+IF(N35=31,14,)+IF(N35=32,13,)+IF(N35=33,12,)+IF(N35=33,12,)+IF(N35=34,11,)+IF(N35=35,10,)+IF(N35=36,9,)+IF(N35=37,8,)+IF(N35=38,7,)+IF(N35=39,6,)+IF(N35=40,5,)+IF(N35=41,2,)</f>
        <v>0</v>
      </c>
      <c r="P35" s="165"/>
      <c r="Q35" s="234">
        <v>0</v>
      </c>
      <c r="R35" s="48">
        <f t="shared" si="0"/>
        <v>37</v>
      </c>
      <c r="S35" s="7">
        <f t="shared" si="1"/>
        <v>37</v>
      </c>
    </row>
    <row r="36" spans="1:19" ht="13.5" customHeight="1">
      <c r="A36" s="69">
        <f t="shared" si="2"/>
        <v>33</v>
      </c>
      <c r="B36" s="49" t="s">
        <v>101</v>
      </c>
      <c r="C36" s="70">
        <v>1999</v>
      </c>
      <c r="D36" s="51">
        <v>94</v>
      </c>
      <c r="E36" s="105">
        <v>26</v>
      </c>
      <c r="F36" s="108">
        <v>19</v>
      </c>
      <c r="G36" s="51">
        <v>93</v>
      </c>
      <c r="H36" s="63">
        <v>27</v>
      </c>
      <c r="I36" s="108">
        <v>18</v>
      </c>
      <c r="J36" s="35"/>
      <c r="K36" s="166">
        <v>0</v>
      </c>
      <c r="L36" s="35"/>
      <c r="M36" s="166">
        <v>0</v>
      </c>
      <c r="N36" s="164"/>
      <c r="O36" s="203">
        <f>IF(N36=1,60,)+IF(N36=2,55,)+IF(N36=3,50,)+IF(N36=4,44,)+IF(N36=5,43,)+IF(N36=6,42,)+IF(N36=7,41,)+IF(N36=8,40,)+IF(N36=9,39,)+IF(N36=10,38,)+IF(N36=11,34,)+IF(N36=12,33,)+IF(N36=13,32,)+IF(N36=14,31,)+IF(N36=15,30,)+IF(N36=16,29,)+IF(N36=17,28,)+IF(N36=18,27,)+IF(N36=19,26,)+IF(N36=20,25,)+IF(N36=21,24,)+IF(N36=22,23,)+IF(N36=23,22,)+IF(N36=24,24,)+IF(N36=25,20,)+IF(N36=26,19,)+IF(N36=27,18,)+IF(N36=28,17,)+IF(N36=29,16,)+IF(N36=30,15,)+IF(N36=31,14,)+IF(N36=32,13,)+IF(N36=33,12,)+IF(N36=33,12,)+IF(N36=34,11,)+IF(N36=35,10,)+IF(N36=36,9,)+IF(N36=37,8,)+IF(N36=38,7,)+IF(N36=39,6,)+IF(N36=40,5,)+IF(N36=41,2,)</f>
        <v>0</v>
      </c>
      <c r="P36" s="165"/>
      <c r="Q36" s="234">
        <v>0</v>
      </c>
      <c r="R36" s="48">
        <f aca="true" t="shared" si="3" ref="R36:R67">F36+I36+K36+M36+O36+Q36</f>
        <v>37</v>
      </c>
      <c r="S36" s="7">
        <f aca="true" t="shared" si="4" ref="S36:S67">R36-MIN(F36,I36,K36,M36,O36,Q36)</f>
        <v>37</v>
      </c>
    </row>
    <row r="37" spans="1:19" ht="13.5" customHeight="1">
      <c r="A37" s="69">
        <f t="shared" si="2"/>
        <v>34</v>
      </c>
      <c r="B37" s="49" t="s">
        <v>65</v>
      </c>
      <c r="C37" s="72">
        <v>1997</v>
      </c>
      <c r="D37" s="31"/>
      <c r="E37" s="121"/>
      <c r="F37" s="166">
        <v>0</v>
      </c>
      <c r="G37" s="35"/>
      <c r="H37" s="107"/>
      <c r="I37" s="166">
        <v>0</v>
      </c>
      <c r="J37" s="58">
        <v>35</v>
      </c>
      <c r="K37" s="108">
        <v>10</v>
      </c>
      <c r="L37" s="58">
        <v>29</v>
      </c>
      <c r="M37" s="108">
        <v>16</v>
      </c>
      <c r="N37" s="60">
        <v>35</v>
      </c>
      <c r="O37" s="132">
        <v>10</v>
      </c>
      <c r="P37" s="179">
        <v>45</v>
      </c>
      <c r="Q37" s="236">
        <v>0</v>
      </c>
      <c r="R37" s="48">
        <f t="shared" si="3"/>
        <v>36</v>
      </c>
      <c r="S37" s="7">
        <f t="shared" si="4"/>
        <v>36</v>
      </c>
    </row>
    <row r="38" spans="1:19" ht="13.5" customHeight="1">
      <c r="A38" s="69">
        <f t="shared" si="2"/>
        <v>35</v>
      </c>
      <c r="B38" s="49" t="s">
        <v>107</v>
      </c>
      <c r="C38" s="70">
        <v>1996</v>
      </c>
      <c r="D38" s="44"/>
      <c r="E38" s="157"/>
      <c r="F38" s="158">
        <v>0</v>
      </c>
      <c r="G38" s="44"/>
      <c r="H38" s="159"/>
      <c r="I38" s="158">
        <v>0</v>
      </c>
      <c r="J38" s="35"/>
      <c r="K38" s="166">
        <v>0</v>
      </c>
      <c r="L38" s="35"/>
      <c r="M38" s="166">
        <v>0</v>
      </c>
      <c r="N38" s="60">
        <v>26</v>
      </c>
      <c r="O38" s="132">
        <v>19</v>
      </c>
      <c r="P38" s="60">
        <v>30</v>
      </c>
      <c r="Q38" s="132">
        <v>15</v>
      </c>
      <c r="R38" s="48">
        <f t="shared" si="3"/>
        <v>34</v>
      </c>
      <c r="S38" s="7">
        <f t="shared" si="4"/>
        <v>34</v>
      </c>
    </row>
    <row r="39" spans="1:19" s="59" customFormat="1" ht="13.5" customHeight="1">
      <c r="A39" s="69">
        <f t="shared" si="2"/>
        <v>36</v>
      </c>
      <c r="B39" s="49" t="s">
        <v>113</v>
      </c>
      <c r="C39" s="70">
        <v>1998</v>
      </c>
      <c r="D39" s="161"/>
      <c r="E39" s="162"/>
      <c r="F39" s="158">
        <v>0</v>
      </c>
      <c r="G39" s="161"/>
      <c r="H39" s="163"/>
      <c r="I39" s="158">
        <v>0</v>
      </c>
      <c r="J39" s="35"/>
      <c r="K39" s="166">
        <v>0</v>
      </c>
      <c r="L39" s="35"/>
      <c r="M39" s="166">
        <v>0</v>
      </c>
      <c r="N39" s="60">
        <v>40</v>
      </c>
      <c r="O39" s="132">
        <v>5</v>
      </c>
      <c r="P39" s="60">
        <v>20</v>
      </c>
      <c r="Q39" s="132">
        <v>25</v>
      </c>
      <c r="R39" s="48">
        <f t="shared" si="3"/>
        <v>30</v>
      </c>
      <c r="S39" s="7">
        <f t="shared" si="4"/>
        <v>30</v>
      </c>
    </row>
    <row r="40" spans="1:19" s="59" customFormat="1" ht="13.5" customHeight="1">
      <c r="A40" s="69">
        <f t="shared" si="2"/>
        <v>37</v>
      </c>
      <c r="B40" s="49" t="s">
        <v>115</v>
      </c>
      <c r="C40" s="70">
        <v>1999</v>
      </c>
      <c r="D40" s="44"/>
      <c r="E40" s="157"/>
      <c r="F40" s="158">
        <v>0</v>
      </c>
      <c r="G40" s="44"/>
      <c r="H40" s="159"/>
      <c r="I40" s="158">
        <v>0</v>
      </c>
      <c r="J40" s="35"/>
      <c r="K40" s="166">
        <v>0</v>
      </c>
      <c r="L40" s="35"/>
      <c r="M40" s="166">
        <v>0</v>
      </c>
      <c r="N40" s="60">
        <v>43</v>
      </c>
      <c r="O40" s="132">
        <f>IF(N40=1,60,)+IF(N40=2,55,)+IF(N40=3,50,)+IF(N40=4,44,)+IF(N40=5,43,)+IF(N40=6,42,)+IF(N40=7,41,)+IF(N40=8,40,)+IF(N40=9,39,)+IF(N40=10,38,)+IF(N40=11,34,)+IF(N40=12,33,)+IF(N40=13,32,)+IF(N40=14,31,)+IF(N40=15,30,)+IF(N40=16,29,)+IF(N40=17,28,)+IF(N40=18,27,)+IF(N40=19,26,)+IF(N40=20,25,)+IF(N40=21,24,)+IF(N40=22,23,)+IF(N40=23,22,)+IF(N40=24,24,)+IF(N40=25,20,)+IF(N40=26,19,)+IF(N40=27,18,)+IF(N40=28,17,)+IF(N40=29,16,)+IF(N40=30,15,)+IF(N40=31,14,)+IF(N40=32,13,)+IF(N40=33,12,)+IF(N40=33,12,)+IF(N40=34,11,)+IF(N40=35,10,)+IF(N40=36,9,)+IF(N40=37,8,)+IF(N40=38,7,)+IF(N40=39,6,)+IF(N40=40,5,)+IF(N40=41,2,)</f>
        <v>0</v>
      </c>
      <c r="P40" s="60">
        <v>25</v>
      </c>
      <c r="Q40" s="132">
        <v>20</v>
      </c>
      <c r="R40" s="48">
        <f t="shared" si="3"/>
        <v>20</v>
      </c>
      <c r="S40" s="7">
        <f t="shared" si="4"/>
        <v>20</v>
      </c>
    </row>
    <row r="41" spans="1:19" ht="13.5" customHeight="1">
      <c r="A41" s="69">
        <f t="shared" si="2"/>
        <v>38</v>
      </c>
      <c r="B41" s="49" t="s">
        <v>56</v>
      </c>
      <c r="C41" s="70">
        <v>1998</v>
      </c>
      <c r="D41" s="31"/>
      <c r="E41" s="121"/>
      <c r="F41" s="166">
        <v>0</v>
      </c>
      <c r="G41" s="35"/>
      <c r="H41" s="107"/>
      <c r="I41" s="166">
        <v>0</v>
      </c>
      <c r="J41" s="58">
        <v>33</v>
      </c>
      <c r="K41" s="108">
        <v>12</v>
      </c>
      <c r="L41" s="44" t="s">
        <v>40</v>
      </c>
      <c r="M41" s="158">
        <v>0</v>
      </c>
      <c r="N41" s="151">
        <v>45</v>
      </c>
      <c r="O41" s="132">
        <f>IF(N41=1,60,)+IF(N41=2,55,)+IF(N41=3,50,)+IF(N41=4,44,)+IF(N41=5,43,)+IF(N41=6,42,)+IF(N41=7,41,)+IF(N41=8,40,)+IF(N41=9,39,)+IF(N41=10,38,)+IF(N41=11,34,)+IF(N41=12,33,)+IF(N41=13,32,)+IF(N41=14,31,)+IF(N41=15,30,)+IF(N41=16,29,)+IF(N41=17,28,)+IF(N41=18,27,)+IF(N41=19,26,)+IF(N41=20,25,)+IF(N41=21,24,)+IF(N41=22,23,)+IF(N41=23,22,)+IF(N41=24,24,)+IF(N41=25,20,)+IF(N41=26,19,)+IF(N41=27,18,)+IF(N41=28,17,)+IF(N41=29,16,)+IF(N41=30,15,)+IF(N41=31,14,)+IF(N41=32,13,)+IF(N41=33,12,)+IF(N41=33,12,)+IF(N41=34,11,)+IF(N41=35,10,)+IF(N41=36,9,)+IF(N41=37,8,)+IF(N41=38,7,)+IF(N41=39,6,)+IF(N41=40,5,)+IF(N41=41,2,)</f>
        <v>0</v>
      </c>
      <c r="P41" s="60">
        <v>37</v>
      </c>
      <c r="Q41" s="132">
        <v>8</v>
      </c>
      <c r="R41" s="48">
        <f t="shared" si="3"/>
        <v>20</v>
      </c>
      <c r="S41" s="7">
        <f t="shared" si="4"/>
        <v>20</v>
      </c>
    </row>
    <row r="42" spans="1:19" ht="13.5" customHeight="1">
      <c r="A42" s="69">
        <f t="shared" si="2"/>
        <v>39</v>
      </c>
      <c r="B42" s="49" t="s">
        <v>66</v>
      </c>
      <c r="C42" s="72">
        <v>1998</v>
      </c>
      <c r="D42" s="89"/>
      <c r="E42" s="34"/>
      <c r="F42" s="166">
        <v>0</v>
      </c>
      <c r="G42" s="96"/>
      <c r="H42" s="33"/>
      <c r="I42" s="166">
        <v>0</v>
      </c>
      <c r="J42" s="58">
        <v>36</v>
      </c>
      <c r="K42" s="108">
        <v>9</v>
      </c>
      <c r="L42" s="58">
        <v>34</v>
      </c>
      <c r="M42" s="108">
        <v>11</v>
      </c>
      <c r="N42" s="165"/>
      <c r="O42" s="203">
        <f>IF(N42=1,60,)+IF(N42=2,55,)+IF(N42=3,50,)+IF(N42=4,44,)+IF(N42=5,43,)+IF(N42=6,42,)+IF(N42=7,41,)+IF(N42=8,40,)+IF(N42=9,39,)+IF(N42=10,38,)+IF(N42=11,34,)+IF(N42=12,33,)+IF(N42=13,32,)+IF(N42=14,31,)+IF(N42=15,30,)+IF(N42=16,29,)+IF(N42=17,28,)+IF(N42=18,27,)+IF(N42=19,26,)+IF(N42=20,25,)+IF(N42=21,24,)+IF(N42=22,23,)+IF(N42=23,22,)+IF(N42=24,24,)+IF(N42=25,20,)+IF(N42=26,19,)+IF(N42=27,18,)+IF(N42=28,17,)+IF(N42=29,16,)+IF(N42=30,15,)+IF(N42=31,14,)+IF(N42=32,13,)+IF(N42=33,12,)+IF(N42=33,12,)+IF(N42=34,11,)+IF(N42=35,10,)+IF(N42=36,9,)+IF(N42=37,8,)+IF(N42=38,7,)+IF(N42=39,6,)+IF(N42=40,5,)+IF(N42=41,2,)</f>
        <v>0</v>
      </c>
      <c r="P42" s="165"/>
      <c r="Q42" s="234">
        <v>0</v>
      </c>
      <c r="R42" s="48">
        <f t="shared" si="3"/>
        <v>20</v>
      </c>
      <c r="S42" s="7">
        <f t="shared" si="4"/>
        <v>20</v>
      </c>
    </row>
    <row r="43" spans="1:19" s="59" customFormat="1" ht="13.5" customHeight="1">
      <c r="A43" s="69">
        <f t="shared" si="2"/>
        <v>40</v>
      </c>
      <c r="B43" s="49" t="s">
        <v>109</v>
      </c>
      <c r="C43" s="70">
        <v>1997</v>
      </c>
      <c r="D43" s="161"/>
      <c r="E43" s="162"/>
      <c r="F43" s="158">
        <v>0</v>
      </c>
      <c r="G43" s="161"/>
      <c r="H43" s="163"/>
      <c r="I43" s="158">
        <v>0</v>
      </c>
      <c r="J43" s="35"/>
      <c r="K43" s="166">
        <v>0</v>
      </c>
      <c r="L43" s="35"/>
      <c r="M43" s="166">
        <v>0</v>
      </c>
      <c r="N43" s="60">
        <v>30</v>
      </c>
      <c r="O43" s="132">
        <v>15</v>
      </c>
      <c r="P43" s="60">
        <v>41</v>
      </c>
      <c r="Q43" s="132">
        <v>2</v>
      </c>
      <c r="R43" s="48">
        <f t="shared" si="3"/>
        <v>17</v>
      </c>
      <c r="S43" s="7">
        <f t="shared" si="4"/>
        <v>17</v>
      </c>
    </row>
    <row r="44" spans="1:19" ht="13.5" customHeight="1">
      <c r="A44" s="69">
        <f t="shared" si="2"/>
        <v>41</v>
      </c>
      <c r="B44" s="49" t="s">
        <v>108</v>
      </c>
      <c r="C44" s="70">
        <v>2000</v>
      </c>
      <c r="D44" s="161"/>
      <c r="E44" s="162"/>
      <c r="F44" s="158">
        <v>0</v>
      </c>
      <c r="G44" s="161"/>
      <c r="H44" s="163"/>
      <c r="I44" s="158">
        <v>0</v>
      </c>
      <c r="J44" s="35"/>
      <c r="K44" s="166">
        <v>0</v>
      </c>
      <c r="L44" s="35"/>
      <c r="M44" s="166">
        <v>0</v>
      </c>
      <c r="N44" s="60">
        <v>29</v>
      </c>
      <c r="O44" s="132">
        <v>16</v>
      </c>
      <c r="P44" s="165"/>
      <c r="Q44" s="234">
        <v>0</v>
      </c>
      <c r="R44" s="48">
        <f t="shared" si="3"/>
        <v>16</v>
      </c>
      <c r="S44" s="7">
        <f t="shared" si="4"/>
        <v>16</v>
      </c>
    </row>
    <row r="45" spans="1:19" ht="13.5" customHeight="1">
      <c r="A45" s="69">
        <f t="shared" si="2"/>
        <v>42</v>
      </c>
      <c r="B45" s="49" t="s">
        <v>110</v>
      </c>
      <c r="C45" s="70">
        <v>1998</v>
      </c>
      <c r="D45" s="44"/>
      <c r="E45" s="157"/>
      <c r="F45" s="158">
        <v>0</v>
      </c>
      <c r="G45" s="44"/>
      <c r="H45" s="159"/>
      <c r="I45" s="158">
        <v>0</v>
      </c>
      <c r="J45" s="35"/>
      <c r="K45" s="166">
        <v>0</v>
      </c>
      <c r="L45" s="35"/>
      <c r="M45" s="167">
        <v>0</v>
      </c>
      <c r="N45" s="60">
        <v>36</v>
      </c>
      <c r="O45" s="183">
        <v>9</v>
      </c>
      <c r="P45" s="179">
        <v>42</v>
      </c>
      <c r="Q45" s="214">
        <v>0</v>
      </c>
      <c r="R45" s="48">
        <f t="shared" si="3"/>
        <v>9</v>
      </c>
      <c r="S45" s="7">
        <f t="shared" si="4"/>
        <v>9</v>
      </c>
    </row>
    <row r="46" spans="1:19" ht="13.5" customHeight="1">
      <c r="A46" s="69">
        <f t="shared" si="2"/>
        <v>43</v>
      </c>
      <c r="B46" s="50" t="s">
        <v>76</v>
      </c>
      <c r="C46" s="74">
        <v>1998</v>
      </c>
      <c r="D46" s="31"/>
      <c r="E46" s="121"/>
      <c r="F46" s="166">
        <v>0</v>
      </c>
      <c r="G46" s="35"/>
      <c r="H46" s="107"/>
      <c r="I46" s="166">
        <v>0</v>
      </c>
      <c r="J46" s="35"/>
      <c r="K46" s="166">
        <v>0</v>
      </c>
      <c r="L46" s="58">
        <v>36</v>
      </c>
      <c r="M46" s="108">
        <v>9</v>
      </c>
      <c r="N46" s="60">
        <v>61</v>
      </c>
      <c r="O46" s="183">
        <f>IF(N46=1,60,)+IF(N46=2,55,)+IF(N46=3,50,)+IF(N46=4,44,)+IF(N46=5,43,)+IF(N46=6,42,)+IF(N46=7,41,)+IF(N46=8,40,)+IF(N46=9,39,)+IF(N46=10,38,)+IF(N46=11,34,)+IF(N46=12,33,)+IF(N46=13,32,)+IF(N46=14,31,)+IF(N46=15,30,)+IF(N46=16,29,)+IF(N46=17,28,)+IF(N46=18,27,)+IF(N46=19,26,)+IF(N46=20,25,)+IF(N46=21,24,)+IF(N46=22,23,)+IF(N46=23,22,)+IF(N46=24,24,)+IF(N46=25,20,)+IF(N46=26,19,)+IF(N46=27,18,)+IF(N46=28,17,)+IF(N46=29,16,)+IF(N46=30,15,)+IF(N46=31,14,)+IF(N46=32,13,)+IF(N46=33,12,)+IF(N46=33,12,)+IF(N46=34,11,)+IF(N46=35,10,)+IF(N46=36,9,)+IF(N46=37,8,)+IF(N46=38,7,)+IF(N46=39,6,)+IF(N46=40,5,)+IF(N46=41,2,)</f>
        <v>0</v>
      </c>
      <c r="P46" s="179">
        <v>52</v>
      </c>
      <c r="Q46" s="214">
        <v>0</v>
      </c>
      <c r="R46" s="48">
        <f t="shared" si="3"/>
        <v>9</v>
      </c>
      <c r="S46" s="7">
        <f t="shared" si="4"/>
        <v>9</v>
      </c>
    </row>
    <row r="47" spans="1:19" s="59" customFormat="1" ht="13.5" customHeight="1">
      <c r="A47" s="69">
        <f t="shared" si="2"/>
        <v>44</v>
      </c>
      <c r="B47" s="49" t="s">
        <v>111</v>
      </c>
      <c r="C47" s="70">
        <v>2000</v>
      </c>
      <c r="D47" s="161"/>
      <c r="E47" s="162"/>
      <c r="F47" s="158">
        <v>0</v>
      </c>
      <c r="G47" s="161"/>
      <c r="H47" s="163"/>
      <c r="I47" s="158">
        <v>0</v>
      </c>
      <c r="J47" s="35"/>
      <c r="K47" s="166">
        <v>0</v>
      </c>
      <c r="L47" s="35"/>
      <c r="M47" s="168">
        <v>0</v>
      </c>
      <c r="N47" s="60">
        <v>37</v>
      </c>
      <c r="O47" s="183">
        <v>8</v>
      </c>
      <c r="P47" s="165"/>
      <c r="Q47" s="209">
        <v>0</v>
      </c>
      <c r="R47" s="48">
        <f t="shared" si="3"/>
        <v>8</v>
      </c>
      <c r="S47" s="7">
        <f t="shared" si="4"/>
        <v>8</v>
      </c>
    </row>
    <row r="48" spans="1:19" ht="13.5" customHeight="1">
      <c r="A48" s="69">
        <f t="shared" si="2"/>
        <v>45</v>
      </c>
      <c r="B48" s="49" t="s">
        <v>78</v>
      </c>
      <c r="C48" s="70">
        <v>1998</v>
      </c>
      <c r="D48" s="31"/>
      <c r="E48" s="121"/>
      <c r="F48" s="166">
        <v>0</v>
      </c>
      <c r="G48" s="35"/>
      <c r="H48" s="107"/>
      <c r="I48" s="166">
        <v>0</v>
      </c>
      <c r="J48" s="58">
        <v>37</v>
      </c>
      <c r="K48" s="108">
        <v>8</v>
      </c>
      <c r="L48" s="44" t="s">
        <v>40</v>
      </c>
      <c r="M48" s="190">
        <v>0</v>
      </c>
      <c r="N48" s="160"/>
      <c r="O48" s="184">
        <f>IF(N48=1,60,)+IF(N48=2,55,)+IF(N48=3,50,)+IF(N48=4,44,)+IF(N48=5,43,)+IF(N48=6,42,)+IF(N48=7,41,)+IF(N48=8,40,)+IF(N48=9,39,)+IF(N48=10,38,)+IF(N48=11,34,)+IF(N48=12,33,)+IF(N48=13,32,)+IF(N48=14,31,)+IF(N48=15,30,)+IF(N48=16,29,)+IF(N48=17,28,)+IF(N48=18,27,)+IF(N48=19,26,)+IF(N48=20,25,)+IF(N48=21,24,)+IF(N48=22,23,)+IF(N48=23,22,)+IF(N48=24,24,)+IF(N48=25,20,)+IF(N48=26,19,)+IF(N48=27,18,)+IF(N48=28,17,)+IF(N48=29,16,)+IF(N48=30,15,)+IF(N48=31,14,)+IF(N48=32,13,)+IF(N48=33,12,)+IF(N48=33,12,)+IF(N48=34,11,)+IF(N48=35,10,)+IF(N48=36,9,)+IF(N48=37,8,)+IF(N48=38,7,)+IF(N48=39,6,)+IF(N48=40,5,)+IF(N48=41,2,)</f>
        <v>0</v>
      </c>
      <c r="P48" s="165"/>
      <c r="Q48" s="209">
        <v>0</v>
      </c>
      <c r="R48" s="48">
        <f t="shared" si="3"/>
        <v>8</v>
      </c>
      <c r="S48" s="7">
        <f t="shared" si="4"/>
        <v>8</v>
      </c>
    </row>
    <row r="49" spans="1:19" ht="13.5" customHeight="1">
      <c r="A49" s="69">
        <f t="shared" si="2"/>
        <v>46</v>
      </c>
      <c r="B49" s="49" t="s">
        <v>73</v>
      </c>
      <c r="C49" s="70">
        <v>1997</v>
      </c>
      <c r="D49" s="31"/>
      <c r="E49" s="121"/>
      <c r="F49" s="166">
        <v>0</v>
      </c>
      <c r="G49" s="35"/>
      <c r="H49" s="107"/>
      <c r="I49" s="166">
        <v>0</v>
      </c>
      <c r="J49" s="35"/>
      <c r="K49" s="166">
        <v>0</v>
      </c>
      <c r="L49" s="58">
        <v>37</v>
      </c>
      <c r="M49" s="194">
        <v>8</v>
      </c>
      <c r="N49" s="160"/>
      <c r="O49" s="184">
        <f>IF(N49=1,60,)+IF(N49=2,55,)+IF(N49=3,50,)+IF(N49=4,44,)+IF(N49=5,43,)+IF(N49=6,42,)+IF(N49=7,41,)+IF(N49=8,40,)+IF(N49=9,39,)+IF(N49=10,38,)+IF(N49=11,34,)+IF(N49=12,33,)+IF(N49=13,32,)+IF(N49=14,31,)+IF(N49=15,30,)+IF(N49=16,29,)+IF(N49=17,28,)+IF(N49=18,27,)+IF(N49=19,26,)+IF(N49=20,25,)+IF(N49=21,24,)+IF(N49=22,23,)+IF(N49=23,22,)+IF(N49=24,24,)+IF(N49=25,20,)+IF(N49=26,19,)+IF(N49=27,18,)+IF(N49=28,17,)+IF(N49=29,16,)+IF(N49=30,15,)+IF(N49=31,14,)+IF(N49=32,13,)+IF(N49=33,12,)+IF(N49=33,12,)+IF(N49=34,11,)+IF(N49=35,10,)+IF(N49=36,9,)+IF(N49=37,8,)+IF(N49=38,7,)+IF(N49=39,6,)+IF(N49=40,5,)+IF(N49=41,2,)</f>
        <v>0</v>
      </c>
      <c r="P49" s="165"/>
      <c r="Q49" s="209">
        <v>0</v>
      </c>
      <c r="R49" s="48">
        <f t="shared" si="3"/>
        <v>8</v>
      </c>
      <c r="S49" s="7">
        <f t="shared" si="4"/>
        <v>8</v>
      </c>
    </row>
    <row r="50" spans="1:19" ht="13.5" customHeight="1">
      <c r="A50" s="69">
        <f t="shared" si="2"/>
        <v>47</v>
      </c>
      <c r="B50" s="49" t="s">
        <v>112</v>
      </c>
      <c r="C50" s="70">
        <v>2000</v>
      </c>
      <c r="D50" s="161"/>
      <c r="E50" s="162"/>
      <c r="F50" s="158">
        <v>0</v>
      </c>
      <c r="G50" s="161"/>
      <c r="H50" s="163"/>
      <c r="I50" s="158">
        <v>0</v>
      </c>
      <c r="J50" s="35"/>
      <c r="K50" s="166">
        <v>0</v>
      </c>
      <c r="L50" s="35"/>
      <c r="M50" s="167">
        <v>0</v>
      </c>
      <c r="N50" s="60">
        <v>38</v>
      </c>
      <c r="O50" s="183">
        <v>7</v>
      </c>
      <c r="P50" s="165"/>
      <c r="Q50" s="209">
        <v>0</v>
      </c>
      <c r="R50" s="48">
        <f t="shared" si="3"/>
        <v>7</v>
      </c>
      <c r="S50" s="7">
        <f t="shared" si="4"/>
        <v>7</v>
      </c>
    </row>
    <row r="51" spans="1:19" s="59" customFormat="1" ht="13.5" customHeight="1">
      <c r="A51" s="69">
        <f t="shared" si="2"/>
        <v>48</v>
      </c>
      <c r="B51" s="49" t="s">
        <v>77</v>
      </c>
      <c r="C51" s="70">
        <v>1998</v>
      </c>
      <c r="D51" s="31"/>
      <c r="E51" s="121"/>
      <c r="F51" s="166">
        <v>0</v>
      </c>
      <c r="G51" s="35"/>
      <c r="H51" s="107"/>
      <c r="I51" s="166">
        <v>0</v>
      </c>
      <c r="J51" s="44" t="s">
        <v>40</v>
      </c>
      <c r="K51" s="158">
        <v>0</v>
      </c>
      <c r="L51" s="58">
        <v>38</v>
      </c>
      <c r="M51" s="155">
        <v>7</v>
      </c>
      <c r="N51" s="160"/>
      <c r="O51" s="184">
        <f aca="true" t="shared" si="5" ref="O51:O56">IF(N51=1,60,)+IF(N51=2,55,)+IF(N51=3,50,)+IF(N51=4,44,)+IF(N51=5,43,)+IF(N51=6,42,)+IF(N51=7,41,)+IF(N51=8,40,)+IF(N51=9,39,)+IF(N51=10,38,)+IF(N51=11,34,)+IF(N51=12,33,)+IF(N51=13,32,)+IF(N51=14,31,)+IF(N51=15,30,)+IF(N51=16,29,)+IF(N51=17,28,)+IF(N51=18,27,)+IF(N51=19,26,)+IF(N51=20,25,)+IF(N51=21,24,)+IF(N51=22,23,)+IF(N51=23,22,)+IF(N51=24,24,)+IF(N51=25,20,)+IF(N51=26,19,)+IF(N51=27,18,)+IF(N51=28,17,)+IF(N51=29,16,)+IF(N51=30,15,)+IF(N51=31,14,)+IF(N51=32,13,)+IF(N51=33,12,)+IF(N51=33,12,)+IF(N51=34,11,)+IF(N51=35,10,)+IF(N51=36,9,)+IF(N51=37,8,)+IF(N51=38,7,)+IF(N51=39,6,)+IF(N51=40,5,)+IF(N51=41,2,)</f>
        <v>0</v>
      </c>
      <c r="P51" s="165"/>
      <c r="Q51" s="209">
        <v>0</v>
      </c>
      <c r="R51" s="48">
        <f t="shared" si="3"/>
        <v>7</v>
      </c>
      <c r="S51" s="7">
        <f t="shared" si="4"/>
        <v>7</v>
      </c>
    </row>
    <row r="52" spans="1:19" s="59" customFormat="1" ht="13.5" customHeight="1">
      <c r="A52" s="69">
        <v>49</v>
      </c>
      <c r="B52" s="49" t="s">
        <v>69</v>
      </c>
      <c r="C52" s="70">
        <v>1997</v>
      </c>
      <c r="D52" s="31"/>
      <c r="E52" s="121"/>
      <c r="F52" s="166">
        <v>0</v>
      </c>
      <c r="G52" s="35"/>
      <c r="H52" s="107"/>
      <c r="I52" s="166">
        <v>0</v>
      </c>
      <c r="J52" s="35"/>
      <c r="K52" s="166">
        <v>0</v>
      </c>
      <c r="L52" s="58">
        <v>39</v>
      </c>
      <c r="M52" s="155">
        <v>6</v>
      </c>
      <c r="N52" s="160"/>
      <c r="O52" s="184">
        <f t="shared" si="5"/>
        <v>0</v>
      </c>
      <c r="P52" s="165"/>
      <c r="Q52" s="209">
        <v>0</v>
      </c>
      <c r="R52" s="48">
        <f t="shared" si="3"/>
        <v>6</v>
      </c>
      <c r="S52" s="7">
        <f t="shared" si="4"/>
        <v>6</v>
      </c>
    </row>
    <row r="53" spans="1:19" s="59" customFormat="1" ht="13.5" customHeight="1">
      <c r="A53" s="69">
        <v>50</v>
      </c>
      <c r="B53" s="49" t="s">
        <v>118</v>
      </c>
      <c r="C53" s="70">
        <v>1998</v>
      </c>
      <c r="D53" s="44"/>
      <c r="E53" s="157"/>
      <c r="F53" s="158">
        <v>0</v>
      </c>
      <c r="G53" s="44"/>
      <c r="H53" s="159"/>
      <c r="I53" s="158">
        <v>0</v>
      </c>
      <c r="J53" s="35"/>
      <c r="K53" s="166">
        <v>0</v>
      </c>
      <c r="L53" s="35"/>
      <c r="M53" s="167">
        <v>0</v>
      </c>
      <c r="N53" s="60">
        <v>49</v>
      </c>
      <c r="O53" s="183">
        <f t="shared" si="5"/>
        <v>0</v>
      </c>
      <c r="P53" s="60">
        <v>40</v>
      </c>
      <c r="Q53" s="108">
        <v>5</v>
      </c>
      <c r="R53" s="48">
        <f t="shared" si="3"/>
        <v>5</v>
      </c>
      <c r="S53" s="7">
        <f t="shared" si="4"/>
        <v>5</v>
      </c>
    </row>
    <row r="54" spans="1:19" s="59" customFormat="1" ht="13.5" customHeight="1">
      <c r="A54" s="69">
        <v>51</v>
      </c>
      <c r="B54" s="49" t="s">
        <v>119</v>
      </c>
      <c r="C54" s="70">
        <v>1999</v>
      </c>
      <c r="D54" s="44"/>
      <c r="E54" s="157"/>
      <c r="F54" s="158">
        <v>0</v>
      </c>
      <c r="G54" s="44"/>
      <c r="H54" s="159"/>
      <c r="I54" s="158">
        <v>0</v>
      </c>
      <c r="J54" s="35"/>
      <c r="K54" s="166">
        <v>0</v>
      </c>
      <c r="L54" s="35"/>
      <c r="M54" s="167">
        <v>0</v>
      </c>
      <c r="N54" s="60">
        <v>51</v>
      </c>
      <c r="O54" s="183">
        <f t="shared" si="5"/>
        <v>0</v>
      </c>
      <c r="P54" s="179">
        <v>46</v>
      </c>
      <c r="Q54" s="214">
        <v>0</v>
      </c>
      <c r="R54" s="48">
        <f t="shared" si="3"/>
        <v>0</v>
      </c>
      <c r="S54" s="7">
        <f t="shared" si="4"/>
        <v>0</v>
      </c>
    </row>
    <row r="55" spans="1:19" s="59" customFormat="1" ht="13.5" customHeight="1">
      <c r="A55" s="69">
        <v>52</v>
      </c>
      <c r="B55" s="49" t="s">
        <v>122</v>
      </c>
      <c r="C55" s="70">
        <v>1998</v>
      </c>
      <c r="D55" s="44"/>
      <c r="E55" s="157"/>
      <c r="F55" s="158">
        <v>0</v>
      </c>
      <c r="G55" s="44"/>
      <c r="H55" s="159"/>
      <c r="I55" s="158">
        <v>0</v>
      </c>
      <c r="J55" s="35"/>
      <c r="K55" s="166">
        <v>0</v>
      </c>
      <c r="L55" s="35"/>
      <c r="M55" s="167">
        <v>0</v>
      </c>
      <c r="N55" s="60">
        <v>54</v>
      </c>
      <c r="O55" s="183">
        <f t="shared" si="5"/>
        <v>0</v>
      </c>
      <c r="P55" s="179">
        <v>47</v>
      </c>
      <c r="Q55" s="214">
        <v>0</v>
      </c>
      <c r="R55" s="48">
        <f t="shared" si="3"/>
        <v>0</v>
      </c>
      <c r="S55" s="7">
        <f t="shared" si="4"/>
        <v>0</v>
      </c>
    </row>
    <row r="56" spans="1:19" s="59" customFormat="1" ht="13.5" customHeight="1">
      <c r="A56" s="69">
        <v>53</v>
      </c>
      <c r="B56" s="49" t="s">
        <v>117</v>
      </c>
      <c r="C56" s="70">
        <v>1998</v>
      </c>
      <c r="D56" s="44"/>
      <c r="E56" s="157"/>
      <c r="F56" s="158">
        <v>0</v>
      </c>
      <c r="G56" s="44"/>
      <c r="H56" s="159"/>
      <c r="I56" s="158">
        <v>0</v>
      </c>
      <c r="J56" s="35"/>
      <c r="K56" s="166">
        <v>0</v>
      </c>
      <c r="L56" s="35"/>
      <c r="M56" s="167">
        <v>0</v>
      </c>
      <c r="N56" s="60">
        <v>48</v>
      </c>
      <c r="O56" s="183">
        <f t="shared" si="5"/>
        <v>0</v>
      </c>
      <c r="P56" s="179">
        <v>48</v>
      </c>
      <c r="Q56" s="214">
        <v>0</v>
      </c>
      <c r="R56" s="48">
        <f t="shared" si="3"/>
        <v>0</v>
      </c>
      <c r="S56" s="7">
        <f t="shared" si="4"/>
        <v>0</v>
      </c>
    </row>
    <row r="57" spans="1:19" s="59" customFormat="1" ht="13.5" customHeight="1">
      <c r="A57" s="69">
        <v>54</v>
      </c>
      <c r="B57" s="49" t="s">
        <v>185</v>
      </c>
      <c r="C57" s="70">
        <v>1998</v>
      </c>
      <c r="D57" s="44"/>
      <c r="E57" s="157"/>
      <c r="F57" s="158">
        <v>0</v>
      </c>
      <c r="G57" s="44"/>
      <c r="H57" s="159"/>
      <c r="I57" s="158">
        <v>0</v>
      </c>
      <c r="J57" s="191"/>
      <c r="K57" s="158">
        <v>0</v>
      </c>
      <c r="L57" s="191"/>
      <c r="M57" s="190">
        <v>0</v>
      </c>
      <c r="N57" s="160"/>
      <c r="O57" s="184">
        <v>0</v>
      </c>
      <c r="P57" s="179">
        <v>49</v>
      </c>
      <c r="Q57" s="214">
        <v>0</v>
      </c>
      <c r="R57" s="48">
        <f t="shared" si="3"/>
        <v>0</v>
      </c>
      <c r="S57" s="7">
        <f t="shared" si="4"/>
        <v>0</v>
      </c>
    </row>
    <row r="58" spans="1:19" s="59" customFormat="1" ht="13.5" customHeight="1">
      <c r="A58" s="69">
        <v>55</v>
      </c>
      <c r="B58" s="49" t="s">
        <v>93</v>
      </c>
      <c r="C58" s="70">
        <v>1999</v>
      </c>
      <c r="D58" s="44"/>
      <c r="E58" s="157"/>
      <c r="F58" s="158">
        <v>0</v>
      </c>
      <c r="G58" s="44"/>
      <c r="H58" s="159"/>
      <c r="I58" s="158">
        <v>0</v>
      </c>
      <c r="J58" s="35"/>
      <c r="K58" s="166">
        <v>0</v>
      </c>
      <c r="L58" s="35"/>
      <c r="M58" s="167">
        <v>0</v>
      </c>
      <c r="N58" s="60">
        <v>64</v>
      </c>
      <c r="O58" s="183">
        <f>IF(N58=1,60,)+IF(N58=2,55,)+IF(N58=3,50,)+IF(N58=4,44,)+IF(N58=5,43,)+IF(N58=6,42,)+IF(N58=7,41,)+IF(N58=8,40,)+IF(N58=9,39,)+IF(N58=10,38,)+IF(N58=11,34,)+IF(N58=12,33,)+IF(N58=13,32,)+IF(N58=14,31,)+IF(N58=15,30,)+IF(N58=16,29,)+IF(N58=17,28,)+IF(N58=18,27,)+IF(N58=19,26,)+IF(N58=20,25,)+IF(N58=21,24,)+IF(N58=22,23,)+IF(N58=23,22,)+IF(N58=24,24,)+IF(N58=25,20,)+IF(N58=26,19,)+IF(N58=27,18,)+IF(N58=28,17,)+IF(N58=29,16,)+IF(N58=30,15,)+IF(N58=31,14,)+IF(N58=32,13,)+IF(N58=33,12,)+IF(N58=33,12,)+IF(N58=34,11,)+IF(N58=35,10,)+IF(N58=36,9,)+IF(N58=37,8,)+IF(N58=38,7,)+IF(N58=39,6,)+IF(N58=40,5,)+IF(N58=41,2,)</f>
        <v>0</v>
      </c>
      <c r="P58" s="179">
        <v>50</v>
      </c>
      <c r="Q58" s="214">
        <v>0</v>
      </c>
      <c r="R58" s="48">
        <f t="shared" si="3"/>
        <v>0</v>
      </c>
      <c r="S58" s="7">
        <f t="shared" si="4"/>
        <v>0</v>
      </c>
    </row>
    <row r="59" spans="1:19" s="59" customFormat="1" ht="13.5" customHeight="1">
      <c r="A59" s="69">
        <v>56</v>
      </c>
      <c r="B59" s="49" t="s">
        <v>126</v>
      </c>
      <c r="C59" s="70">
        <v>1998</v>
      </c>
      <c r="D59" s="44"/>
      <c r="E59" s="157"/>
      <c r="F59" s="158">
        <v>0</v>
      </c>
      <c r="G59" s="44"/>
      <c r="H59" s="159"/>
      <c r="I59" s="158">
        <v>0</v>
      </c>
      <c r="J59" s="35"/>
      <c r="K59" s="166">
        <v>0</v>
      </c>
      <c r="L59" s="35"/>
      <c r="M59" s="167">
        <v>0</v>
      </c>
      <c r="N59" s="60">
        <v>59</v>
      </c>
      <c r="O59" s="183">
        <f>IF(N59=1,60,)+IF(N59=2,55,)+IF(N59=3,50,)+IF(N59=4,44,)+IF(N59=5,43,)+IF(N59=6,42,)+IF(N59=7,41,)+IF(N59=8,40,)+IF(N59=9,39,)+IF(N59=10,38,)+IF(N59=11,34,)+IF(N59=12,33,)+IF(N59=13,32,)+IF(N59=14,31,)+IF(N59=15,30,)+IF(N59=16,29,)+IF(N59=17,28,)+IF(N59=18,27,)+IF(N59=19,26,)+IF(N59=20,25,)+IF(N59=21,24,)+IF(N59=22,23,)+IF(N59=23,22,)+IF(N59=24,24,)+IF(N59=25,20,)+IF(N59=26,19,)+IF(N59=27,18,)+IF(N59=28,17,)+IF(N59=29,16,)+IF(N59=30,15,)+IF(N59=31,14,)+IF(N59=32,13,)+IF(N59=33,12,)+IF(N59=33,12,)+IF(N59=34,11,)+IF(N59=35,10,)+IF(N59=36,9,)+IF(N59=37,8,)+IF(N59=38,7,)+IF(N59=39,6,)+IF(N59=40,5,)+IF(N59=41,2,)</f>
        <v>0</v>
      </c>
      <c r="P59" s="179">
        <v>51</v>
      </c>
      <c r="Q59" s="214">
        <v>0</v>
      </c>
      <c r="R59" s="48">
        <f t="shared" si="3"/>
        <v>0</v>
      </c>
      <c r="S59" s="7">
        <f t="shared" si="4"/>
        <v>0</v>
      </c>
    </row>
    <row r="60" spans="1:19" s="59" customFormat="1" ht="13.5" customHeight="1">
      <c r="A60" s="69">
        <v>57</v>
      </c>
      <c r="B60" s="49" t="s">
        <v>124</v>
      </c>
      <c r="C60" s="70">
        <v>1999</v>
      </c>
      <c r="D60" s="44"/>
      <c r="E60" s="157"/>
      <c r="F60" s="158">
        <v>0</v>
      </c>
      <c r="G60" s="44"/>
      <c r="H60" s="159"/>
      <c r="I60" s="158">
        <v>0</v>
      </c>
      <c r="J60" s="35"/>
      <c r="K60" s="166">
        <v>0</v>
      </c>
      <c r="L60" s="35"/>
      <c r="M60" s="167">
        <v>0</v>
      </c>
      <c r="N60" s="60">
        <v>57</v>
      </c>
      <c r="O60" s="183">
        <f>IF(N60=1,60,)+IF(N60=2,55,)+IF(N60=3,50,)+IF(N60=4,44,)+IF(N60=5,43,)+IF(N60=6,42,)+IF(N60=7,41,)+IF(N60=8,40,)+IF(N60=9,39,)+IF(N60=10,38,)+IF(N60=11,34,)+IF(N60=12,33,)+IF(N60=13,32,)+IF(N60=14,31,)+IF(N60=15,30,)+IF(N60=16,29,)+IF(N60=17,28,)+IF(N60=18,27,)+IF(N60=19,26,)+IF(N60=20,25,)+IF(N60=21,24,)+IF(N60=22,23,)+IF(N60=23,22,)+IF(N60=24,24,)+IF(N60=25,20,)+IF(N60=26,19,)+IF(N60=27,18,)+IF(N60=28,17,)+IF(N60=29,16,)+IF(N60=30,15,)+IF(N60=31,14,)+IF(N60=32,13,)+IF(N60=33,12,)+IF(N60=33,12,)+IF(N60=34,11,)+IF(N60=35,10,)+IF(N60=36,9,)+IF(N60=37,8,)+IF(N60=38,7,)+IF(N60=39,6,)+IF(N60=40,5,)+IF(N60=41,2,)</f>
        <v>0</v>
      </c>
      <c r="P60" s="179">
        <v>53</v>
      </c>
      <c r="Q60" s="214">
        <v>0</v>
      </c>
      <c r="R60" s="48">
        <f t="shared" si="3"/>
        <v>0</v>
      </c>
      <c r="S60" s="7">
        <f t="shared" si="4"/>
        <v>0</v>
      </c>
    </row>
    <row r="61" spans="1:19" s="59" customFormat="1" ht="13.5" customHeight="1">
      <c r="A61" s="69">
        <v>58</v>
      </c>
      <c r="B61" s="49" t="s">
        <v>179</v>
      </c>
      <c r="C61" s="70">
        <v>1997</v>
      </c>
      <c r="D61" s="44"/>
      <c r="E61" s="157"/>
      <c r="F61" s="158">
        <v>0</v>
      </c>
      <c r="G61" s="44"/>
      <c r="H61" s="159"/>
      <c r="I61" s="158">
        <v>0</v>
      </c>
      <c r="J61" s="191"/>
      <c r="K61" s="158">
        <v>0</v>
      </c>
      <c r="L61" s="191"/>
      <c r="M61" s="190">
        <v>0</v>
      </c>
      <c r="N61" s="160"/>
      <c r="O61" s="184">
        <v>0</v>
      </c>
      <c r="P61" s="179">
        <v>54</v>
      </c>
      <c r="Q61" s="214">
        <v>0</v>
      </c>
      <c r="R61" s="48">
        <f t="shared" si="3"/>
        <v>0</v>
      </c>
      <c r="S61" s="7">
        <f t="shared" si="4"/>
        <v>0</v>
      </c>
    </row>
    <row r="62" spans="1:19" s="59" customFormat="1" ht="13.5" customHeight="1">
      <c r="A62" s="69">
        <v>59</v>
      </c>
      <c r="B62" s="49" t="s">
        <v>186</v>
      </c>
      <c r="C62" s="70">
        <v>1998</v>
      </c>
      <c r="D62" s="44"/>
      <c r="E62" s="157"/>
      <c r="F62" s="158">
        <v>0</v>
      </c>
      <c r="G62" s="44"/>
      <c r="H62" s="159"/>
      <c r="I62" s="158">
        <v>0</v>
      </c>
      <c r="J62" s="191"/>
      <c r="K62" s="158">
        <v>0</v>
      </c>
      <c r="L62" s="191"/>
      <c r="M62" s="190">
        <v>0</v>
      </c>
      <c r="N62" s="160"/>
      <c r="O62" s="184">
        <v>0</v>
      </c>
      <c r="P62" s="179">
        <v>55</v>
      </c>
      <c r="Q62" s="214">
        <v>0</v>
      </c>
      <c r="R62" s="48">
        <f t="shared" si="3"/>
        <v>0</v>
      </c>
      <c r="S62" s="7">
        <f t="shared" si="4"/>
        <v>0</v>
      </c>
    </row>
    <row r="63" spans="1:19" s="59" customFormat="1" ht="13.5" customHeight="1">
      <c r="A63" s="69">
        <v>60</v>
      </c>
      <c r="B63" s="49" t="s">
        <v>131</v>
      </c>
      <c r="C63" s="70">
        <v>1999</v>
      </c>
      <c r="D63" s="44"/>
      <c r="E63" s="157"/>
      <c r="F63" s="158">
        <v>0</v>
      </c>
      <c r="G63" s="44"/>
      <c r="H63" s="159"/>
      <c r="I63" s="158">
        <v>0</v>
      </c>
      <c r="J63" s="35"/>
      <c r="K63" s="166">
        <v>0</v>
      </c>
      <c r="L63" s="35"/>
      <c r="M63" s="167">
        <v>0</v>
      </c>
      <c r="N63" s="44" t="s">
        <v>82</v>
      </c>
      <c r="O63" s="213">
        <v>0</v>
      </c>
      <c r="P63" s="179">
        <v>56</v>
      </c>
      <c r="Q63" s="214">
        <v>0</v>
      </c>
      <c r="R63" s="48">
        <f t="shared" si="3"/>
        <v>0</v>
      </c>
      <c r="S63" s="7">
        <f t="shared" si="4"/>
        <v>0</v>
      </c>
    </row>
    <row r="64" spans="1:19" s="59" customFormat="1" ht="13.5" customHeight="1">
      <c r="A64" s="69">
        <v>61</v>
      </c>
      <c r="B64" s="49" t="s">
        <v>133</v>
      </c>
      <c r="C64" s="70">
        <v>1998</v>
      </c>
      <c r="D64" s="44"/>
      <c r="E64" s="157"/>
      <c r="F64" s="158">
        <v>0</v>
      </c>
      <c r="G64" s="44"/>
      <c r="H64" s="159"/>
      <c r="I64" s="158">
        <v>0</v>
      </c>
      <c r="J64" s="35"/>
      <c r="K64" s="166">
        <v>0</v>
      </c>
      <c r="L64" s="35"/>
      <c r="M64" s="167">
        <v>0</v>
      </c>
      <c r="N64" s="44" t="s">
        <v>82</v>
      </c>
      <c r="O64" s="213">
        <v>0</v>
      </c>
      <c r="P64" s="179">
        <v>57</v>
      </c>
      <c r="Q64" s="214">
        <v>0</v>
      </c>
      <c r="R64" s="48">
        <f t="shared" si="3"/>
        <v>0</v>
      </c>
      <c r="S64" s="7">
        <f t="shared" si="4"/>
        <v>0</v>
      </c>
    </row>
    <row r="65" spans="1:19" s="59" customFormat="1" ht="13.5" customHeight="1">
      <c r="A65" s="69">
        <v>62</v>
      </c>
      <c r="B65" s="49" t="s">
        <v>114</v>
      </c>
      <c r="C65" s="70">
        <v>1996</v>
      </c>
      <c r="D65" s="44"/>
      <c r="E65" s="157"/>
      <c r="F65" s="158">
        <v>0</v>
      </c>
      <c r="G65" s="44"/>
      <c r="H65" s="159"/>
      <c r="I65" s="158">
        <v>0</v>
      </c>
      <c r="J65" s="191"/>
      <c r="K65" s="158">
        <v>0</v>
      </c>
      <c r="L65" s="191"/>
      <c r="M65" s="190">
        <v>0</v>
      </c>
      <c r="N65" s="177">
        <v>42</v>
      </c>
      <c r="O65" s="185">
        <v>0</v>
      </c>
      <c r="P65" s="191" t="s">
        <v>82</v>
      </c>
      <c r="Q65" s="209">
        <v>0</v>
      </c>
      <c r="R65" s="48">
        <f t="shared" si="3"/>
        <v>0</v>
      </c>
      <c r="S65" s="7">
        <f t="shared" si="4"/>
        <v>0</v>
      </c>
    </row>
    <row r="66" spans="1:19" s="59" customFormat="1" ht="13.5" customHeight="1">
      <c r="A66" s="69">
        <v>63</v>
      </c>
      <c r="B66" s="49" t="s">
        <v>116</v>
      </c>
      <c r="C66" s="70">
        <v>2000</v>
      </c>
      <c r="D66" s="44"/>
      <c r="E66" s="157"/>
      <c r="F66" s="158">
        <v>0</v>
      </c>
      <c r="G66" s="44"/>
      <c r="H66" s="159"/>
      <c r="I66" s="158">
        <v>0</v>
      </c>
      <c r="J66" s="35"/>
      <c r="K66" s="166">
        <v>0</v>
      </c>
      <c r="L66" s="35"/>
      <c r="M66" s="167">
        <v>0</v>
      </c>
      <c r="N66" s="60">
        <v>46</v>
      </c>
      <c r="O66" s="183">
        <f aca="true" t="shared" si="6" ref="O66:O74">IF(N66=1,60,)+IF(N66=2,55,)+IF(N66=3,50,)+IF(N66=4,44,)+IF(N66=5,43,)+IF(N66=6,42,)+IF(N66=7,41,)+IF(N66=8,40,)+IF(N66=9,39,)+IF(N66=10,38,)+IF(N66=11,34,)+IF(N66=12,33,)+IF(N66=13,32,)+IF(N66=14,31,)+IF(N66=15,30,)+IF(N66=16,29,)+IF(N66=17,28,)+IF(N66=18,27,)+IF(N66=19,26,)+IF(N66=20,25,)+IF(N66=21,24,)+IF(N66=22,23,)+IF(N66=23,22,)+IF(N66=24,24,)+IF(N66=25,20,)+IF(N66=26,19,)+IF(N66=27,18,)+IF(N66=28,17,)+IF(N66=29,16,)+IF(N66=30,15,)+IF(N66=31,14,)+IF(N66=32,13,)+IF(N66=33,12,)+IF(N66=33,12,)+IF(N66=34,11,)+IF(N66=35,10,)+IF(N66=36,9,)+IF(N66=37,8,)+IF(N66=38,7,)+IF(N66=39,6,)+IF(N66=40,5,)+IF(N66=41,2,)</f>
        <v>0</v>
      </c>
      <c r="P66" s="165"/>
      <c r="Q66" s="209">
        <v>0</v>
      </c>
      <c r="R66" s="48">
        <f t="shared" si="3"/>
        <v>0</v>
      </c>
      <c r="S66" s="7">
        <f t="shared" si="4"/>
        <v>0</v>
      </c>
    </row>
    <row r="67" spans="1:19" s="59" customFormat="1" ht="13.5" customHeight="1">
      <c r="A67" s="69">
        <v>64</v>
      </c>
      <c r="B67" s="49" t="s">
        <v>120</v>
      </c>
      <c r="C67" s="70">
        <v>2000</v>
      </c>
      <c r="D67" s="44"/>
      <c r="E67" s="157"/>
      <c r="F67" s="158">
        <v>0</v>
      </c>
      <c r="G67" s="44"/>
      <c r="H67" s="159"/>
      <c r="I67" s="158">
        <v>0</v>
      </c>
      <c r="J67" s="35"/>
      <c r="K67" s="166">
        <v>0</v>
      </c>
      <c r="L67" s="35"/>
      <c r="M67" s="167">
        <v>0</v>
      </c>
      <c r="N67" s="60">
        <v>52</v>
      </c>
      <c r="O67" s="183">
        <f t="shared" si="6"/>
        <v>0</v>
      </c>
      <c r="P67" s="165"/>
      <c r="Q67" s="209">
        <v>0</v>
      </c>
      <c r="R67" s="48">
        <f t="shared" si="3"/>
        <v>0</v>
      </c>
      <c r="S67" s="7">
        <f t="shared" si="4"/>
        <v>0</v>
      </c>
    </row>
    <row r="68" spans="1:19" s="59" customFormat="1" ht="13.5" customHeight="1">
      <c r="A68" s="69">
        <v>65</v>
      </c>
      <c r="B68" s="49" t="s">
        <v>121</v>
      </c>
      <c r="C68" s="70">
        <v>2000</v>
      </c>
      <c r="D68" s="44"/>
      <c r="E68" s="157"/>
      <c r="F68" s="158">
        <v>0</v>
      </c>
      <c r="G68" s="44"/>
      <c r="H68" s="159"/>
      <c r="I68" s="158">
        <v>0</v>
      </c>
      <c r="J68" s="35"/>
      <c r="K68" s="166">
        <v>0</v>
      </c>
      <c r="L68" s="35"/>
      <c r="M68" s="167">
        <v>0</v>
      </c>
      <c r="N68" s="60">
        <v>53</v>
      </c>
      <c r="O68" s="183">
        <f t="shared" si="6"/>
        <v>0</v>
      </c>
      <c r="P68" s="165"/>
      <c r="Q68" s="209">
        <v>0</v>
      </c>
      <c r="R68" s="48">
        <f aca="true" t="shared" si="7" ref="R68:R77">F68+I68+K68+M68+O68+Q68</f>
        <v>0</v>
      </c>
      <c r="S68" s="7">
        <f aca="true" t="shared" si="8" ref="S68:S77">R68-MIN(F68,I68,K68,M68,O68,Q68)</f>
        <v>0</v>
      </c>
    </row>
    <row r="69" spans="1:19" s="59" customFormat="1" ht="13.5" customHeight="1">
      <c r="A69" s="69">
        <v>66</v>
      </c>
      <c r="B69" s="49" t="s">
        <v>123</v>
      </c>
      <c r="C69" s="70">
        <v>2000</v>
      </c>
      <c r="D69" s="44"/>
      <c r="E69" s="157"/>
      <c r="F69" s="158">
        <v>0</v>
      </c>
      <c r="G69" s="44"/>
      <c r="H69" s="159"/>
      <c r="I69" s="158">
        <v>0</v>
      </c>
      <c r="J69" s="35"/>
      <c r="K69" s="166">
        <v>0</v>
      </c>
      <c r="L69" s="35"/>
      <c r="M69" s="167">
        <v>0</v>
      </c>
      <c r="N69" s="60">
        <v>55</v>
      </c>
      <c r="O69" s="108">
        <f t="shared" si="6"/>
        <v>0</v>
      </c>
      <c r="P69" s="165"/>
      <c r="Q69" s="209">
        <v>0</v>
      </c>
      <c r="R69" s="48">
        <f t="shared" si="7"/>
        <v>0</v>
      </c>
      <c r="S69" s="7">
        <f t="shared" si="8"/>
        <v>0</v>
      </c>
    </row>
    <row r="70" spans="1:19" s="59" customFormat="1" ht="13.5" customHeight="1">
      <c r="A70" s="69">
        <v>67</v>
      </c>
      <c r="B70" s="49" t="s">
        <v>127</v>
      </c>
      <c r="C70" s="70">
        <v>2000</v>
      </c>
      <c r="D70" s="44"/>
      <c r="E70" s="157"/>
      <c r="F70" s="158">
        <v>0</v>
      </c>
      <c r="G70" s="44"/>
      <c r="H70" s="159"/>
      <c r="I70" s="158">
        <v>0</v>
      </c>
      <c r="J70" s="35"/>
      <c r="K70" s="166">
        <v>0</v>
      </c>
      <c r="L70" s="35"/>
      <c r="M70" s="167">
        <v>0</v>
      </c>
      <c r="N70" s="60">
        <v>60</v>
      </c>
      <c r="O70" s="108">
        <f t="shared" si="6"/>
        <v>0</v>
      </c>
      <c r="P70" s="165"/>
      <c r="Q70" s="209">
        <v>0</v>
      </c>
      <c r="R70" s="48">
        <f t="shared" si="7"/>
        <v>0</v>
      </c>
      <c r="S70" s="7">
        <f t="shared" si="8"/>
        <v>0</v>
      </c>
    </row>
    <row r="71" spans="1:19" s="59" customFormat="1" ht="13.5" customHeight="1">
      <c r="A71" s="69">
        <v>68</v>
      </c>
      <c r="B71" s="49" t="s">
        <v>129</v>
      </c>
      <c r="C71" s="70">
        <v>2000</v>
      </c>
      <c r="D71" s="44"/>
      <c r="E71" s="157"/>
      <c r="F71" s="158">
        <v>0</v>
      </c>
      <c r="G71" s="44"/>
      <c r="H71" s="159"/>
      <c r="I71" s="158">
        <v>0</v>
      </c>
      <c r="J71" s="35"/>
      <c r="K71" s="166">
        <v>0</v>
      </c>
      <c r="L71" s="35"/>
      <c r="M71" s="167">
        <v>0</v>
      </c>
      <c r="N71" s="60">
        <v>63</v>
      </c>
      <c r="O71" s="108">
        <f t="shared" si="6"/>
        <v>0</v>
      </c>
      <c r="P71" s="165"/>
      <c r="Q71" s="209">
        <v>0</v>
      </c>
      <c r="R71" s="48">
        <f t="shared" si="7"/>
        <v>0</v>
      </c>
      <c r="S71" s="7">
        <f t="shared" si="8"/>
        <v>0</v>
      </c>
    </row>
    <row r="72" spans="1:19" s="59" customFormat="1" ht="13.5" customHeight="1">
      <c r="A72" s="69">
        <v>69</v>
      </c>
      <c r="B72" s="49" t="s">
        <v>130</v>
      </c>
      <c r="C72" s="70">
        <v>2000</v>
      </c>
      <c r="D72" s="44"/>
      <c r="E72" s="157"/>
      <c r="F72" s="158">
        <v>0</v>
      </c>
      <c r="G72" s="44"/>
      <c r="H72" s="159"/>
      <c r="I72" s="158">
        <v>0</v>
      </c>
      <c r="J72" s="35"/>
      <c r="K72" s="166">
        <v>0</v>
      </c>
      <c r="L72" s="35"/>
      <c r="M72" s="167">
        <v>0</v>
      </c>
      <c r="N72" s="60">
        <v>65</v>
      </c>
      <c r="O72" s="183">
        <f t="shared" si="6"/>
        <v>0</v>
      </c>
      <c r="P72" s="165"/>
      <c r="Q72" s="209">
        <v>0</v>
      </c>
      <c r="R72" s="48">
        <f t="shared" si="7"/>
        <v>0</v>
      </c>
      <c r="S72" s="7">
        <f t="shared" si="8"/>
        <v>0</v>
      </c>
    </row>
    <row r="73" spans="1:19" s="59" customFormat="1" ht="13.5" customHeight="1">
      <c r="A73" s="69">
        <v>70</v>
      </c>
      <c r="B73" s="49" t="s">
        <v>125</v>
      </c>
      <c r="C73" s="70">
        <v>1999</v>
      </c>
      <c r="D73" s="44"/>
      <c r="E73" s="157"/>
      <c r="F73" s="158">
        <v>0</v>
      </c>
      <c r="G73" s="44"/>
      <c r="H73" s="159"/>
      <c r="I73" s="158">
        <v>0</v>
      </c>
      <c r="J73" s="35"/>
      <c r="K73" s="166">
        <v>0</v>
      </c>
      <c r="L73" s="35"/>
      <c r="M73" s="167">
        <v>0</v>
      </c>
      <c r="N73" s="60">
        <v>58</v>
      </c>
      <c r="O73" s="183">
        <f t="shared" si="6"/>
        <v>0</v>
      </c>
      <c r="P73" s="165"/>
      <c r="Q73" s="209">
        <v>0</v>
      </c>
      <c r="R73" s="48">
        <f t="shared" si="7"/>
        <v>0</v>
      </c>
      <c r="S73" s="7">
        <f t="shared" si="8"/>
        <v>0</v>
      </c>
    </row>
    <row r="74" spans="1:19" s="59" customFormat="1" ht="13.5" customHeight="1">
      <c r="A74" s="69">
        <v>71</v>
      </c>
      <c r="B74" s="49" t="s">
        <v>128</v>
      </c>
      <c r="C74" s="70">
        <v>1999</v>
      </c>
      <c r="D74" s="44"/>
      <c r="E74" s="157"/>
      <c r="F74" s="158">
        <v>0</v>
      </c>
      <c r="G74" s="44"/>
      <c r="H74" s="159"/>
      <c r="I74" s="158">
        <v>0</v>
      </c>
      <c r="J74" s="35"/>
      <c r="K74" s="166">
        <v>0</v>
      </c>
      <c r="L74" s="35"/>
      <c r="M74" s="167">
        <v>0</v>
      </c>
      <c r="N74" s="60">
        <v>62</v>
      </c>
      <c r="O74" s="183">
        <f t="shared" si="6"/>
        <v>0</v>
      </c>
      <c r="P74" s="165"/>
      <c r="Q74" s="209">
        <v>0</v>
      </c>
      <c r="R74" s="48">
        <f t="shared" si="7"/>
        <v>0</v>
      </c>
      <c r="S74" s="7">
        <f t="shared" si="8"/>
        <v>0</v>
      </c>
    </row>
    <row r="75" spans="1:19" s="59" customFormat="1" ht="13.5" customHeight="1">
      <c r="A75" s="69">
        <v>72</v>
      </c>
      <c r="B75" s="49" t="s">
        <v>132</v>
      </c>
      <c r="C75" s="70">
        <v>1999</v>
      </c>
      <c r="D75" s="44"/>
      <c r="E75" s="157"/>
      <c r="F75" s="158">
        <v>0</v>
      </c>
      <c r="G75" s="44"/>
      <c r="H75" s="159"/>
      <c r="I75" s="158">
        <v>0</v>
      </c>
      <c r="J75" s="35"/>
      <c r="K75" s="166">
        <v>0</v>
      </c>
      <c r="L75" s="35"/>
      <c r="M75" s="167">
        <v>0</v>
      </c>
      <c r="N75" s="44" t="s">
        <v>82</v>
      </c>
      <c r="O75" s="213">
        <v>0</v>
      </c>
      <c r="P75" s="165"/>
      <c r="Q75" s="209">
        <v>0</v>
      </c>
      <c r="R75" s="48">
        <f t="shared" si="7"/>
        <v>0</v>
      </c>
      <c r="S75" s="7">
        <f t="shared" si="8"/>
        <v>0</v>
      </c>
    </row>
    <row r="76" spans="1:19" s="59" customFormat="1" ht="13.5" customHeight="1">
      <c r="A76" s="69">
        <v>73</v>
      </c>
      <c r="B76" s="49" t="s">
        <v>80</v>
      </c>
      <c r="C76" s="70">
        <v>1999</v>
      </c>
      <c r="D76" s="31"/>
      <c r="E76" s="121"/>
      <c r="F76" s="166">
        <v>0</v>
      </c>
      <c r="G76" s="35"/>
      <c r="H76" s="107"/>
      <c r="I76" s="166">
        <v>0</v>
      </c>
      <c r="J76" s="191"/>
      <c r="K76" s="158">
        <v>0</v>
      </c>
      <c r="L76" s="44" t="s">
        <v>40</v>
      </c>
      <c r="M76" s="190">
        <v>0</v>
      </c>
      <c r="N76" s="160"/>
      <c r="O76" s="184">
        <f>IF(N76=1,60,)+IF(N76=2,55,)+IF(N76=3,50,)+IF(N76=4,44,)+IF(N76=5,43,)+IF(N76=6,42,)+IF(N76=7,41,)+IF(N76=8,40,)+IF(N76=9,39,)+IF(N76=10,38,)+IF(N76=11,34,)+IF(N76=12,33,)+IF(N76=13,32,)+IF(N76=14,31,)+IF(N76=15,30,)+IF(N76=16,29,)+IF(N76=17,28,)+IF(N76=18,27,)+IF(N76=19,26,)+IF(N76=20,25,)+IF(N76=21,24,)+IF(N76=22,23,)+IF(N76=23,22,)+IF(N76=24,24,)+IF(N76=25,20,)+IF(N76=26,19,)+IF(N76=27,18,)+IF(N76=28,17,)+IF(N76=29,16,)+IF(N76=30,15,)+IF(N76=31,14,)+IF(N76=32,13,)+IF(N76=33,12,)+IF(N76=33,12,)+IF(N76=34,11,)+IF(N76=35,10,)+IF(N76=36,9,)+IF(N76=37,8,)+IF(N76=38,7,)+IF(N76=39,6,)+IF(N76=40,5,)+IF(N76=41,2,)</f>
        <v>0</v>
      </c>
      <c r="P76" s="165"/>
      <c r="Q76" s="209">
        <v>0</v>
      </c>
      <c r="R76" s="48">
        <f t="shared" si="7"/>
        <v>0</v>
      </c>
      <c r="S76" s="7">
        <f t="shared" si="8"/>
        <v>0</v>
      </c>
    </row>
    <row r="77" spans="1:19" s="59" customFormat="1" ht="13.5" customHeight="1">
      <c r="A77" s="69">
        <v>74</v>
      </c>
      <c r="B77" s="49" t="s">
        <v>72</v>
      </c>
      <c r="C77" s="70">
        <v>1998</v>
      </c>
      <c r="D77" s="31"/>
      <c r="E77" s="121"/>
      <c r="F77" s="166">
        <v>0</v>
      </c>
      <c r="G77" s="35"/>
      <c r="H77" s="107"/>
      <c r="I77" s="166">
        <v>0</v>
      </c>
      <c r="J77" s="44" t="s">
        <v>40</v>
      </c>
      <c r="K77" s="158">
        <v>0</v>
      </c>
      <c r="L77" s="44" t="s">
        <v>40</v>
      </c>
      <c r="M77" s="190">
        <v>0</v>
      </c>
      <c r="N77" s="160"/>
      <c r="O77" s="184">
        <f>IF(N77=1,60,)+IF(N77=2,55,)+IF(N77=3,50,)+IF(N77=4,44,)+IF(N77=5,43,)+IF(N77=6,42,)+IF(N77=7,41,)+IF(N77=8,40,)+IF(N77=9,39,)+IF(N77=10,38,)+IF(N77=11,34,)+IF(N77=12,33,)+IF(N77=13,32,)+IF(N77=14,31,)+IF(N77=15,30,)+IF(N77=16,29,)+IF(N77=17,28,)+IF(N77=18,27,)+IF(N77=19,26,)+IF(N77=20,25,)+IF(N77=21,24,)+IF(N77=22,23,)+IF(N77=23,22,)+IF(N77=24,24,)+IF(N77=25,20,)+IF(N77=26,19,)+IF(N77=27,18,)+IF(N77=28,17,)+IF(N77=29,16,)+IF(N77=30,15,)+IF(N77=31,14,)+IF(N77=32,13,)+IF(N77=33,12,)+IF(N77=33,12,)+IF(N77=34,11,)+IF(N77=35,10,)+IF(N77=36,9,)+IF(N77=37,8,)+IF(N77=38,7,)+IF(N77=39,6,)+IF(N77=40,5,)+IF(N77=41,2,)</f>
        <v>0</v>
      </c>
      <c r="P77" s="165"/>
      <c r="Q77" s="209">
        <v>0</v>
      </c>
      <c r="R77" s="48">
        <f t="shared" si="7"/>
        <v>0</v>
      </c>
      <c r="S77" s="7">
        <f t="shared" si="8"/>
        <v>0</v>
      </c>
    </row>
    <row r="78" spans="1:19" ht="12.75">
      <c r="A78" s="3"/>
      <c r="B78" s="13"/>
      <c r="C78" s="3"/>
      <c r="D78" s="3"/>
      <c r="E78" s="3"/>
      <c r="F78" s="202"/>
      <c r="G78" s="3"/>
      <c r="H78" s="3"/>
      <c r="I78" s="202"/>
      <c r="J78" s="3"/>
      <c r="K78" s="202"/>
      <c r="L78" s="3"/>
      <c r="M78" s="202"/>
      <c r="N78" s="202"/>
      <c r="O78" s="202"/>
      <c r="P78" s="3"/>
      <c r="Q78" s="3"/>
      <c r="R78" s="12"/>
      <c r="S78" s="12"/>
    </row>
  </sheetData>
  <sheetProtection/>
  <mergeCells count="7">
    <mergeCell ref="A1:Q1"/>
    <mergeCell ref="P2:Q2"/>
    <mergeCell ref="D2:F2"/>
    <mergeCell ref="G2:I2"/>
    <mergeCell ref="J2:K2"/>
    <mergeCell ref="L2:M2"/>
    <mergeCell ref="N2:O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7"/>
  <sheetViews>
    <sheetView zoomScale="120" zoomScaleNormal="120" zoomScalePageLayoutView="130" workbookViewId="0" topLeftCell="A1">
      <selection activeCell="L28" sqref="L28"/>
    </sheetView>
  </sheetViews>
  <sheetFormatPr defaultColWidth="9.00390625" defaultRowHeight="12.75"/>
  <cols>
    <col min="1" max="1" width="7.25390625" style="1" customWidth="1"/>
    <col min="2" max="2" width="18.875" style="1" customWidth="1"/>
    <col min="3" max="3" width="6.75390625" style="1" customWidth="1"/>
    <col min="4" max="5" width="5.625" style="1" customWidth="1"/>
    <col min="6" max="6" width="5.75390625" style="1" customWidth="1"/>
    <col min="7" max="8" width="5.625" style="1" customWidth="1"/>
    <col min="9" max="9" width="5.75390625" style="1" customWidth="1"/>
    <col min="10" max="10" width="5.625" style="1" customWidth="1"/>
    <col min="11" max="11" width="5.75390625" style="1" customWidth="1"/>
    <col min="12" max="12" width="5.625" style="10" customWidth="1"/>
    <col min="13" max="13" width="5.75390625" style="1" customWidth="1"/>
    <col min="14" max="14" width="7.25390625" style="1" customWidth="1"/>
    <col min="15" max="15" width="8.875" style="1" customWidth="1"/>
    <col min="16" max="17" width="8.125" style="1" customWidth="1"/>
    <col min="18" max="18" width="10.625" style="10" hidden="1" customWidth="1"/>
    <col min="19" max="19" width="10.75390625" style="10" customWidth="1"/>
    <col min="20" max="16384" width="9.125" style="1" customWidth="1"/>
  </cols>
  <sheetData>
    <row r="1" spans="1:17" s="11" customFormat="1" ht="21.75" customHeight="1" thickBot="1">
      <c r="A1" s="270" t="s">
        <v>187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6"/>
    </row>
    <row r="2" spans="1:18" ht="39" customHeight="1" thickBot="1">
      <c r="A2" s="4"/>
      <c r="B2" s="3"/>
      <c r="C2" s="3"/>
      <c r="D2" s="257" t="s">
        <v>96</v>
      </c>
      <c r="E2" s="258"/>
      <c r="F2" s="271"/>
      <c r="G2" s="257" t="s">
        <v>97</v>
      </c>
      <c r="H2" s="258"/>
      <c r="I2" s="271"/>
      <c r="J2" s="260" t="s">
        <v>59</v>
      </c>
      <c r="K2" s="261"/>
      <c r="L2" s="262" t="s">
        <v>58</v>
      </c>
      <c r="M2" s="263"/>
      <c r="N2" s="264" t="s">
        <v>184</v>
      </c>
      <c r="O2" s="265"/>
      <c r="P2" s="264" t="s">
        <v>183</v>
      </c>
      <c r="Q2" s="265"/>
      <c r="R2" s="24"/>
    </row>
    <row r="3" spans="1:19" ht="39" thickBot="1">
      <c r="A3" s="66" t="s">
        <v>2</v>
      </c>
      <c r="B3" s="66" t="s">
        <v>3</v>
      </c>
      <c r="C3" s="23" t="s">
        <v>29</v>
      </c>
      <c r="D3" s="9" t="s">
        <v>27</v>
      </c>
      <c r="E3" s="9" t="s">
        <v>28</v>
      </c>
      <c r="F3" s="14" t="s">
        <v>5</v>
      </c>
      <c r="G3" s="8" t="s">
        <v>27</v>
      </c>
      <c r="H3" s="9" t="s">
        <v>28</v>
      </c>
      <c r="I3" s="14" t="s">
        <v>5</v>
      </c>
      <c r="J3" s="9" t="s">
        <v>4</v>
      </c>
      <c r="K3" s="25" t="s">
        <v>5</v>
      </c>
      <c r="L3" s="8" t="s">
        <v>4</v>
      </c>
      <c r="M3" s="14" t="s">
        <v>5</v>
      </c>
      <c r="N3" s="8" t="s">
        <v>4</v>
      </c>
      <c r="O3" s="14" t="s">
        <v>5</v>
      </c>
      <c r="P3" s="137" t="s">
        <v>4</v>
      </c>
      <c r="Q3" s="139" t="s">
        <v>5</v>
      </c>
      <c r="R3" s="211" t="s">
        <v>192</v>
      </c>
      <c r="S3" s="153" t="s">
        <v>104</v>
      </c>
    </row>
    <row r="4" spans="1:19" ht="13.5" customHeight="1">
      <c r="A4" s="187">
        <f>1</f>
        <v>1</v>
      </c>
      <c r="B4" s="277" t="s">
        <v>15</v>
      </c>
      <c r="C4" s="186">
        <v>1996</v>
      </c>
      <c r="D4" s="278" t="s">
        <v>40</v>
      </c>
      <c r="E4" s="279" t="s">
        <v>60</v>
      </c>
      <c r="F4" s="280">
        <v>0</v>
      </c>
      <c r="G4" s="229">
        <v>2</v>
      </c>
      <c r="H4" s="279">
        <v>2</v>
      </c>
      <c r="I4" s="280">
        <v>0</v>
      </c>
      <c r="J4" s="272">
        <v>1</v>
      </c>
      <c r="K4" s="92">
        <v>60</v>
      </c>
      <c r="L4" s="281">
        <v>1</v>
      </c>
      <c r="M4" s="145">
        <v>60</v>
      </c>
      <c r="N4" s="283">
        <v>1</v>
      </c>
      <c r="O4" s="92">
        <v>60</v>
      </c>
      <c r="P4" s="178">
        <v>3</v>
      </c>
      <c r="Q4" s="92">
        <v>50</v>
      </c>
      <c r="R4" s="182">
        <f>K4+M4+O4+Q4</f>
        <v>230</v>
      </c>
      <c r="S4" s="182">
        <f>R4-MIN(K4,M4,O4,Q4)</f>
        <v>180</v>
      </c>
    </row>
    <row r="5" spans="1:19" ht="13.5" customHeight="1">
      <c r="A5" s="188">
        <f aca="true" t="shared" si="0" ref="A5:A16">A4+1</f>
        <v>2</v>
      </c>
      <c r="B5" s="77" t="s">
        <v>41</v>
      </c>
      <c r="C5" s="76">
        <v>2000</v>
      </c>
      <c r="D5" s="94"/>
      <c r="E5" s="94"/>
      <c r="F5" s="230">
        <v>0</v>
      </c>
      <c r="G5" s="95"/>
      <c r="H5" s="94"/>
      <c r="I5" s="230">
        <v>0</v>
      </c>
      <c r="J5" s="273">
        <v>2</v>
      </c>
      <c r="K5" s="39">
        <v>55</v>
      </c>
      <c r="L5" s="282">
        <v>3</v>
      </c>
      <c r="M5" s="42">
        <v>50</v>
      </c>
      <c r="N5" s="284">
        <v>6</v>
      </c>
      <c r="O5" s="39">
        <v>39</v>
      </c>
      <c r="P5" s="179">
        <v>1</v>
      </c>
      <c r="Q5" s="39">
        <v>60</v>
      </c>
      <c r="R5" s="7">
        <f>K5+M5+O5+Q5</f>
        <v>204</v>
      </c>
      <c r="S5" s="7">
        <f>R5-MIN(K5,M5,O5,Q5)</f>
        <v>165</v>
      </c>
    </row>
    <row r="6" spans="1:19" s="59" customFormat="1" ht="13.5" customHeight="1">
      <c r="A6" s="188">
        <f t="shared" si="0"/>
        <v>3</v>
      </c>
      <c r="B6" s="77" t="s">
        <v>31</v>
      </c>
      <c r="C6" s="76">
        <v>1998</v>
      </c>
      <c r="D6" s="32"/>
      <c r="E6" s="32"/>
      <c r="F6" s="230">
        <v>0</v>
      </c>
      <c r="G6" s="156"/>
      <c r="H6" s="43"/>
      <c r="I6" s="230">
        <v>0</v>
      </c>
      <c r="J6" s="274">
        <v>3</v>
      </c>
      <c r="K6" s="39">
        <v>50</v>
      </c>
      <c r="L6" s="179">
        <v>2</v>
      </c>
      <c r="M6" s="42">
        <v>55</v>
      </c>
      <c r="N6" s="58">
        <v>5</v>
      </c>
      <c r="O6" s="39">
        <v>42</v>
      </c>
      <c r="P6" s="179">
        <v>4</v>
      </c>
      <c r="Q6" s="235">
        <v>45</v>
      </c>
      <c r="R6" s="7">
        <f>K6+M6+O6+Q6</f>
        <v>192</v>
      </c>
      <c r="S6" s="7">
        <f>R6-MIN(K6,M6,O6,Q6)</f>
        <v>150</v>
      </c>
    </row>
    <row r="7" spans="1:19" s="59" customFormat="1" ht="13.5" customHeight="1">
      <c r="A7" s="188">
        <f t="shared" si="0"/>
        <v>4</v>
      </c>
      <c r="B7" s="77" t="s">
        <v>14</v>
      </c>
      <c r="C7" s="75">
        <v>1998</v>
      </c>
      <c r="D7" s="94"/>
      <c r="E7" s="32"/>
      <c r="F7" s="230">
        <v>0</v>
      </c>
      <c r="G7" s="95"/>
      <c r="H7" s="32"/>
      <c r="I7" s="230">
        <v>0</v>
      </c>
      <c r="J7" s="273">
        <v>4</v>
      </c>
      <c r="K7" s="39">
        <v>45</v>
      </c>
      <c r="L7" s="276">
        <v>4</v>
      </c>
      <c r="M7" s="42">
        <v>45</v>
      </c>
      <c r="N7" s="58">
        <v>4</v>
      </c>
      <c r="O7" s="39">
        <v>45</v>
      </c>
      <c r="P7" s="179">
        <v>5</v>
      </c>
      <c r="Q7" s="235">
        <v>42</v>
      </c>
      <c r="R7" s="7">
        <f>K7+M7+O7+Q7</f>
        <v>177</v>
      </c>
      <c r="S7" s="7">
        <f>R7-MIN(K7,M7,O7,Q7)</f>
        <v>135</v>
      </c>
    </row>
    <row r="8" spans="1:41" s="20" customFormat="1" ht="13.5" customHeight="1">
      <c r="A8" s="188">
        <f t="shared" si="0"/>
        <v>5</v>
      </c>
      <c r="B8" s="243" t="s">
        <v>48</v>
      </c>
      <c r="C8" s="75">
        <v>1998</v>
      </c>
      <c r="D8" s="32"/>
      <c r="E8" s="32"/>
      <c r="F8" s="231">
        <v>0</v>
      </c>
      <c r="G8" s="133"/>
      <c r="H8" s="134"/>
      <c r="I8" s="231">
        <v>0</v>
      </c>
      <c r="J8" s="275"/>
      <c r="K8" s="223">
        <v>0</v>
      </c>
      <c r="L8" s="44"/>
      <c r="M8" s="225">
        <v>0</v>
      </c>
      <c r="N8" s="242">
        <v>3</v>
      </c>
      <c r="O8" s="39">
        <v>50</v>
      </c>
      <c r="P8" s="179">
        <v>2</v>
      </c>
      <c r="Q8" s="39">
        <v>55</v>
      </c>
      <c r="R8" s="7">
        <f>K8+M8+O8+Q8</f>
        <v>105</v>
      </c>
      <c r="S8" s="7">
        <f>R8-MIN(K8,M8,O8,Q8)</f>
        <v>105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s="20" customFormat="1" ht="13.5" customHeight="1">
      <c r="A9" s="188">
        <f t="shared" si="0"/>
        <v>6</v>
      </c>
      <c r="B9" s="77" t="s">
        <v>181</v>
      </c>
      <c r="C9" s="75">
        <v>1997</v>
      </c>
      <c r="D9" s="32"/>
      <c r="E9" s="32"/>
      <c r="F9" s="231">
        <v>0</v>
      </c>
      <c r="G9" s="133"/>
      <c r="H9" s="134"/>
      <c r="I9" s="231">
        <v>0</v>
      </c>
      <c r="J9" s="175"/>
      <c r="K9" s="223">
        <v>0</v>
      </c>
      <c r="L9" s="44"/>
      <c r="M9" s="225">
        <v>0</v>
      </c>
      <c r="N9" s="58">
        <v>10</v>
      </c>
      <c r="O9" s="39">
        <v>27</v>
      </c>
      <c r="P9" s="179">
        <v>9</v>
      </c>
      <c r="Q9" s="235">
        <v>30</v>
      </c>
      <c r="R9" s="7">
        <f>K9+M9+O9+Q9</f>
        <v>57</v>
      </c>
      <c r="S9" s="7">
        <f>R9-MIN(K9,M9,O9,Q9)</f>
        <v>57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s="20" customFormat="1" ht="13.5" customHeight="1">
      <c r="A10" s="237">
        <f t="shared" si="0"/>
        <v>7</v>
      </c>
      <c r="B10" s="77" t="s">
        <v>88</v>
      </c>
      <c r="C10" s="75">
        <v>1998</v>
      </c>
      <c r="D10" s="32"/>
      <c r="E10" s="32"/>
      <c r="F10" s="231">
        <v>0</v>
      </c>
      <c r="G10" s="133"/>
      <c r="H10" s="134"/>
      <c r="I10" s="231">
        <v>0</v>
      </c>
      <c r="J10" s="274">
        <v>5</v>
      </c>
      <c r="K10" s="39">
        <v>42</v>
      </c>
      <c r="L10" s="28" t="s">
        <v>40</v>
      </c>
      <c r="M10" s="42">
        <v>0</v>
      </c>
      <c r="N10" s="176"/>
      <c r="O10" s="233">
        <f>IF(N10=1,60,)+IF(N10=2,55,)+IF(N10=3,50,)+IF(N10=4,45,)+IF(N10=5,42,)+IF(N10=6,39,)+IF(N10=7,36,)+IF(N10=8,33,)+IF(N10=9,30,)+IF(N10=10,27,)+IF(N10=11,23,)+IF(N10=12,21,)+IF(N10=13,19,)+IF(N10=14,17,)+IF(N10=15,15,)+IF(N10=16,13,)+IF(N10=17,11,)+IF(N10=18,9,)+IF(N10=19,7,)+IF(N10=20,5,)+IF(N10&gt;20,2,)*IF(N10&gt;41,0,1)</f>
        <v>0</v>
      </c>
      <c r="P10" s="44"/>
      <c r="Q10" s="223">
        <v>0</v>
      </c>
      <c r="R10" s="7">
        <f>K10+M10+O10+Q10</f>
        <v>42</v>
      </c>
      <c r="S10" s="7">
        <f>R10-MIN(K10,M10,O10,Q10)</f>
        <v>42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s="20" customFormat="1" ht="13.5" customHeight="1">
      <c r="A11" s="237">
        <f t="shared" si="0"/>
        <v>8</v>
      </c>
      <c r="B11" s="77" t="s">
        <v>17</v>
      </c>
      <c r="C11" s="75">
        <v>1996</v>
      </c>
      <c r="D11" s="32"/>
      <c r="E11" s="32"/>
      <c r="F11" s="231">
        <v>0</v>
      </c>
      <c r="G11" s="133"/>
      <c r="H11" s="134"/>
      <c r="I11" s="231">
        <v>0</v>
      </c>
      <c r="J11" s="175"/>
      <c r="K11" s="223">
        <v>0</v>
      </c>
      <c r="L11" s="44"/>
      <c r="M11" s="225">
        <v>0</v>
      </c>
      <c r="N11" s="176"/>
      <c r="O11" s="233">
        <v>0</v>
      </c>
      <c r="P11" s="179">
        <v>7</v>
      </c>
      <c r="Q11" s="235">
        <v>36</v>
      </c>
      <c r="R11" s="7">
        <f>K11+M11+O11+Q11</f>
        <v>36</v>
      </c>
      <c r="S11" s="7">
        <f>R11-MIN(K11,M11,O11,Q11)</f>
        <v>36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s="20" customFormat="1" ht="13.5" customHeight="1">
      <c r="A12" s="237">
        <f t="shared" si="0"/>
        <v>9</v>
      </c>
      <c r="B12" s="77" t="s">
        <v>182</v>
      </c>
      <c r="C12" s="75">
        <v>1996</v>
      </c>
      <c r="D12" s="32"/>
      <c r="E12" s="32"/>
      <c r="F12" s="231">
        <v>0</v>
      </c>
      <c r="G12" s="133"/>
      <c r="H12" s="134"/>
      <c r="I12" s="231">
        <v>0</v>
      </c>
      <c r="J12" s="175"/>
      <c r="K12" s="223">
        <v>0</v>
      </c>
      <c r="L12" s="44"/>
      <c r="M12" s="225">
        <v>0</v>
      </c>
      <c r="N12" s="44" t="s">
        <v>82</v>
      </c>
      <c r="O12" s="224">
        <v>0</v>
      </c>
      <c r="P12" s="179">
        <v>8</v>
      </c>
      <c r="Q12" s="235">
        <v>33</v>
      </c>
      <c r="R12" s="7">
        <f>K12+M12+O12+Q12</f>
        <v>33</v>
      </c>
      <c r="S12" s="7">
        <f>R12-MIN(K12,M12,O12,Q12)</f>
        <v>33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s="20" customFormat="1" ht="13.5" customHeight="1">
      <c r="A13" s="188">
        <f t="shared" si="0"/>
        <v>10</v>
      </c>
      <c r="B13" s="77" t="s">
        <v>12</v>
      </c>
      <c r="C13" s="75">
        <v>1998</v>
      </c>
      <c r="D13" s="32"/>
      <c r="E13" s="32"/>
      <c r="F13" s="231">
        <v>0</v>
      </c>
      <c r="G13" s="133"/>
      <c r="H13" s="134"/>
      <c r="I13" s="231">
        <v>0</v>
      </c>
      <c r="J13" s="175"/>
      <c r="K13" s="223">
        <v>0</v>
      </c>
      <c r="L13" s="44"/>
      <c r="M13" s="225">
        <v>0</v>
      </c>
      <c r="N13" s="58">
        <v>8</v>
      </c>
      <c r="O13" s="39">
        <v>33</v>
      </c>
      <c r="P13" s="44"/>
      <c r="Q13" s="238">
        <v>0</v>
      </c>
      <c r="R13" s="7">
        <f>K13+M13+O13+Q13</f>
        <v>33</v>
      </c>
      <c r="S13" s="7">
        <f>R13-MIN(K13,M13,O13,Q13)</f>
        <v>33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s="20" customFormat="1" ht="13.5" customHeight="1">
      <c r="A14" s="188">
        <f t="shared" si="0"/>
        <v>11</v>
      </c>
      <c r="B14" s="77" t="s">
        <v>160</v>
      </c>
      <c r="C14" s="75">
        <v>1997</v>
      </c>
      <c r="D14" s="32"/>
      <c r="E14" s="32"/>
      <c r="F14" s="231">
        <v>0</v>
      </c>
      <c r="G14" s="133"/>
      <c r="H14" s="134"/>
      <c r="I14" s="231">
        <v>0</v>
      </c>
      <c r="J14" s="175"/>
      <c r="K14" s="223">
        <v>0</v>
      </c>
      <c r="L14" s="44"/>
      <c r="M14" s="225">
        <v>0</v>
      </c>
      <c r="N14" s="58">
        <v>9</v>
      </c>
      <c r="O14" s="40">
        <v>30</v>
      </c>
      <c r="P14" s="44"/>
      <c r="Q14" s="223">
        <v>0</v>
      </c>
      <c r="R14" s="7">
        <f>K14+M14+O14+Q14</f>
        <v>30</v>
      </c>
      <c r="S14" s="7">
        <f>R14-MIN(K14,M14,O14,Q14)</f>
        <v>30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s="20" customFormat="1" ht="13.5" customHeight="1">
      <c r="A15" s="188">
        <f t="shared" si="0"/>
        <v>12</v>
      </c>
      <c r="B15" s="77" t="s">
        <v>164</v>
      </c>
      <c r="C15" s="75">
        <v>1996</v>
      </c>
      <c r="D15" s="32"/>
      <c r="E15" s="32"/>
      <c r="F15" s="231">
        <v>0</v>
      </c>
      <c r="G15" s="133"/>
      <c r="H15" s="134"/>
      <c r="I15" s="231">
        <v>0</v>
      </c>
      <c r="J15" s="175"/>
      <c r="K15" s="223">
        <v>0</v>
      </c>
      <c r="L15" s="44"/>
      <c r="M15" s="225">
        <v>0</v>
      </c>
      <c r="N15" s="44" t="s">
        <v>82</v>
      </c>
      <c r="O15" s="209">
        <v>0</v>
      </c>
      <c r="P15" s="44" t="s">
        <v>82</v>
      </c>
      <c r="Q15" s="224">
        <v>0</v>
      </c>
      <c r="R15" s="7">
        <f>K15+M15+O15+Q15</f>
        <v>0</v>
      </c>
      <c r="S15" s="7">
        <f>R15-MIN(K15,M15,O15,Q15)</f>
        <v>0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s="20" customFormat="1" ht="13.5" customHeight="1">
      <c r="A16" s="188">
        <f t="shared" si="0"/>
        <v>13</v>
      </c>
      <c r="B16" s="77" t="s">
        <v>158</v>
      </c>
      <c r="C16" s="75">
        <v>1999</v>
      </c>
      <c r="D16" s="32"/>
      <c r="E16" s="32"/>
      <c r="F16" s="231">
        <v>0</v>
      </c>
      <c r="G16" s="133"/>
      <c r="H16" s="134"/>
      <c r="I16" s="231">
        <v>0</v>
      </c>
      <c r="J16" s="175"/>
      <c r="K16" s="223">
        <v>0</v>
      </c>
      <c r="L16" s="201"/>
      <c r="M16" s="226">
        <v>0</v>
      </c>
      <c r="N16" s="44" t="s">
        <v>82</v>
      </c>
      <c r="O16" s="209">
        <v>0</v>
      </c>
      <c r="P16" s="44"/>
      <c r="Q16" s="223">
        <v>0</v>
      </c>
      <c r="R16" s="7">
        <f>K16+M16+O16+Q16</f>
        <v>0</v>
      </c>
      <c r="S16" s="7">
        <f>R16-MIN(K16,M16,O16,Q16)</f>
        <v>0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19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2"/>
      <c r="M17" s="3"/>
      <c r="N17" s="232"/>
      <c r="O17" s="232"/>
      <c r="P17" s="3"/>
      <c r="Q17" s="3"/>
      <c r="R17" s="12"/>
      <c r="S17" s="12"/>
    </row>
  </sheetData>
  <sheetProtection/>
  <mergeCells count="7">
    <mergeCell ref="A1:Q1"/>
    <mergeCell ref="P2:Q2"/>
    <mergeCell ref="J2:K2"/>
    <mergeCell ref="L2:M2"/>
    <mergeCell ref="D2:F2"/>
    <mergeCell ref="G2:I2"/>
    <mergeCell ref="N2:O2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2012-09-27T17:09:06Z</cp:lastPrinted>
  <dcterms:created xsi:type="dcterms:W3CDTF">2010-04-15T16:52:06Z</dcterms:created>
  <dcterms:modified xsi:type="dcterms:W3CDTF">2013-09-05T21:05:40Z</dcterms:modified>
  <cp:category/>
  <cp:version/>
  <cp:contentType/>
  <cp:contentStatus/>
</cp:coreProperties>
</file>